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1.165\共有フォルダ\感染症G\02_感染症関係（事務）\13_協定締結医療機関整備事業（新興感染症対応力強化事業）\04交付要綱\02県要綱\R7.10\"/>
    </mc:Choice>
  </mc:AlternateContent>
  <xr:revisionPtr revIDLastSave="0" documentId="13_ncr:1_{32A2D8EB-6DE7-48C1-BC40-B4A427DAAE4E}" xr6:coauthVersionLast="47" xr6:coauthVersionMax="47" xr10:uidLastSave="{00000000-0000-0000-0000-000000000000}"/>
  <bookViews>
    <workbookView xWindow="-110" yWindow="-110" windowWidth="19420" windowHeight="10300" tabRatio="888" firstSheet="3" activeTab="8" xr2:uid="{00000000-000D-0000-FFFF-FFFF00000000}"/>
  </bookViews>
  <sheets>
    <sheet name="様式１－１" sheetId="3" r:id="rId1"/>
    <sheet name="様式１－１　別紙1 経費所要額調" sheetId="24" r:id="rId2"/>
    <sheet name="様式１－１　別紙2 事業計画書" sheetId="20" r:id="rId3"/>
    <sheet name="様式２－１" sheetId="8" r:id="rId4"/>
    <sheet name="様式２－１　別紙1 経費所要額精算書" sheetId="9" r:id="rId5"/>
    <sheet name="様式２－１_別紙2 事業実績報告書" sheetId="22" r:id="rId6"/>
    <sheet name="様式３" sheetId="6" r:id="rId7"/>
    <sheet name="様式３_別表" sheetId="7" r:id="rId8"/>
    <sheet name="様式４－１" sheetId="12" r:id="rId9"/>
    <sheet name="様式５" sheetId="28" r:id="rId10"/>
    <sheet name="管理用（このシートは削除しないでください）" sheetId="25" state="hidden" r:id="rId11"/>
  </sheets>
  <definedNames>
    <definedName name="_xlnm.Print_Area" localSheetId="0">'様式１－１'!$A$1:$J$29</definedName>
    <definedName name="_xlnm.Print_Area" localSheetId="1">'様式１－１　別紙1 経費所要額調'!$A$1:$P$22</definedName>
    <definedName name="_xlnm.Print_Area" localSheetId="2">'様式１－１　別紙2 事業計画書'!$A$1:$I$57</definedName>
    <definedName name="_xlnm.Print_Area" localSheetId="3">'様式２－１'!$A$1:$J$27</definedName>
    <definedName name="_xlnm.Print_Area" localSheetId="4">'様式２－１　別紙1 経費所要額精算書'!$A$1:$P$22</definedName>
    <definedName name="_xlnm.Print_Area" localSheetId="5">'様式２－１_別紙2 事業実績報告書'!$A$1:$J$57</definedName>
    <definedName name="_xlnm.Print_Area" localSheetId="6">様式３!$A$1:$J$34</definedName>
    <definedName name="_xlnm.Print_Area" localSheetId="7">様式３_別表!$A$1:$O$57</definedName>
    <definedName name="_xlnm.Print_Area" localSheetId="8">'様式４－１'!$A$1:$J$40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8" l="1"/>
  <c r="P9" i="9"/>
  <c r="R10" i="24"/>
  <c r="S10" i="24"/>
  <c r="T10" i="24"/>
  <c r="U10" i="24"/>
  <c r="V10" i="24"/>
  <c r="R11" i="24"/>
  <c r="S11" i="24"/>
  <c r="T11" i="24"/>
  <c r="U11" i="24"/>
  <c r="V11" i="24"/>
  <c r="R12" i="24"/>
  <c r="S12" i="24"/>
  <c r="T12" i="24"/>
  <c r="U12" i="24"/>
  <c r="V12" i="24"/>
  <c r="R13" i="24"/>
  <c r="S13" i="24"/>
  <c r="T13" i="24"/>
  <c r="U13" i="24"/>
  <c r="V13" i="24"/>
  <c r="R14" i="24"/>
  <c r="S14" i="24"/>
  <c r="T14" i="24"/>
  <c r="U14" i="24"/>
  <c r="V14" i="24"/>
  <c r="R15" i="24"/>
  <c r="S15" i="24"/>
  <c r="T15" i="24"/>
  <c r="U15" i="24"/>
  <c r="V15" i="24"/>
  <c r="V9" i="24"/>
  <c r="U9" i="24"/>
  <c r="T9" i="24"/>
  <c r="S9" i="24"/>
  <c r="R9" i="24"/>
  <c r="F36" i="12"/>
  <c r="F28" i="12"/>
  <c r="E42" i="22" l="1"/>
  <c r="E43" i="22"/>
  <c r="H36" i="22"/>
  <c r="E36" i="22"/>
  <c r="H25" i="22"/>
  <c r="H37" i="22" s="1"/>
  <c r="E46" i="22" s="1"/>
  <c r="E25" i="22"/>
  <c r="E37" i="22" s="1"/>
  <c r="M15" i="9"/>
  <c r="M13" i="9"/>
  <c r="M11" i="9"/>
  <c r="L15" i="9"/>
  <c r="L13" i="9"/>
  <c r="L11" i="9"/>
  <c r="J15" i="9"/>
  <c r="J13" i="9"/>
  <c r="J11" i="9"/>
  <c r="N4" i="9"/>
  <c r="H36" i="20"/>
  <c r="C16" i="24"/>
  <c r="K16" i="24"/>
  <c r="G8" i="24"/>
  <c r="G25" i="22" l="1"/>
  <c r="N4" i="24"/>
  <c r="P15" i="9" l="1"/>
  <c r="P13" i="9"/>
  <c r="P11" i="9"/>
  <c r="H15" i="9"/>
  <c r="G15" i="9"/>
  <c r="I13" i="9"/>
  <c r="H13" i="9"/>
  <c r="G13" i="9"/>
  <c r="I11" i="9"/>
  <c r="G11" i="9"/>
  <c r="G10" i="9"/>
  <c r="G12" i="9"/>
  <c r="G14" i="9"/>
  <c r="D5" i="7"/>
  <c r="I5" i="7"/>
  <c r="G35" i="22"/>
  <c r="G34" i="22"/>
  <c r="G33" i="22"/>
  <c r="G32" i="22"/>
  <c r="G31" i="22"/>
  <c r="G30" i="22"/>
  <c r="G29" i="22"/>
  <c r="G28" i="22"/>
  <c r="G27" i="22"/>
  <c r="G24" i="22"/>
  <c r="G23" i="22"/>
  <c r="G22" i="22"/>
  <c r="G21" i="22"/>
  <c r="G20" i="22"/>
  <c r="G19" i="22"/>
  <c r="G18" i="22"/>
  <c r="G17" i="22"/>
  <c r="G16" i="22"/>
  <c r="K16" i="9"/>
  <c r="B16" i="24"/>
  <c r="D13" i="9"/>
  <c r="R13" i="9"/>
  <c r="S13" i="9"/>
  <c r="T13" i="9"/>
  <c r="U13" i="9"/>
  <c r="V13" i="9"/>
  <c r="D14" i="9"/>
  <c r="R14" i="9"/>
  <c r="S14" i="9"/>
  <c r="T14" i="9"/>
  <c r="U14" i="9"/>
  <c r="V14" i="9"/>
  <c r="G36" i="20" l="1"/>
  <c r="E36" i="20"/>
  <c r="G35" i="20"/>
  <c r="G34" i="20"/>
  <c r="G33" i="20"/>
  <c r="G32" i="20"/>
  <c r="G31" i="20"/>
  <c r="G30" i="20"/>
  <c r="G29" i="20"/>
  <c r="G28" i="20"/>
  <c r="G27" i="20"/>
  <c r="H25" i="20"/>
  <c r="E25" i="20"/>
  <c r="G24" i="20"/>
  <c r="G23" i="20"/>
  <c r="G22" i="20"/>
  <c r="G21" i="20"/>
  <c r="G20" i="20"/>
  <c r="G19" i="20"/>
  <c r="G18" i="20"/>
  <c r="G17" i="20"/>
  <c r="G16" i="20"/>
  <c r="O16" i="24"/>
  <c r="N16" i="24"/>
  <c r="F16" i="24"/>
  <c r="E16" i="24"/>
  <c r="G15" i="24"/>
  <c r="H15" i="24" s="1"/>
  <c r="D15" i="24"/>
  <c r="G14" i="24"/>
  <c r="D14" i="24"/>
  <c r="M13" i="24"/>
  <c r="L13" i="24"/>
  <c r="J13" i="24"/>
  <c r="I13" i="24"/>
  <c r="D13" i="24"/>
  <c r="G13" i="24" s="1"/>
  <c r="H13" i="24" s="1"/>
  <c r="G12" i="24"/>
  <c r="D12" i="24"/>
  <c r="M11" i="24"/>
  <c r="L11" i="24"/>
  <c r="J11" i="24"/>
  <c r="I11" i="24"/>
  <c r="D11" i="24"/>
  <c r="G11" i="24" s="1"/>
  <c r="H11" i="24" s="1"/>
  <c r="G10" i="24"/>
  <c r="D10" i="24"/>
  <c r="D9" i="24"/>
  <c r="G9" i="24" s="1"/>
  <c r="D8" i="24"/>
  <c r="G25" i="20" l="1"/>
  <c r="E37" i="20"/>
  <c r="I15" i="24"/>
  <c r="L15" i="24" s="1"/>
  <c r="D16" i="24"/>
  <c r="H9" i="24"/>
  <c r="G16" i="24"/>
  <c r="H37" i="20"/>
  <c r="J15" i="24" l="1"/>
  <c r="M15" i="24" s="1"/>
  <c r="H16" i="24"/>
  <c r="I9" i="24"/>
  <c r="G37" i="20"/>
  <c r="I16" i="24" l="1"/>
  <c r="L9" i="24"/>
  <c r="J9" i="24"/>
  <c r="L16" i="24" l="1"/>
  <c r="M9" i="24"/>
  <c r="M16" i="24" s="1"/>
  <c r="E42" i="20" s="1"/>
  <c r="J16" i="24"/>
  <c r="E43" i="20" l="1"/>
  <c r="E41" i="20" s="1"/>
  <c r="E46" i="20" s="1"/>
  <c r="E48" i="20" s="1"/>
  <c r="H48" i="20" s="1"/>
  <c r="E16" i="3"/>
  <c r="R11" i="9"/>
  <c r="R10" i="9"/>
  <c r="S10" i="9"/>
  <c r="T10" i="9"/>
  <c r="U10" i="9"/>
  <c r="V10" i="9"/>
  <c r="S11" i="9"/>
  <c r="H11" i="9" s="1"/>
  <c r="T11" i="9"/>
  <c r="U11" i="9"/>
  <c r="V11" i="9"/>
  <c r="R12" i="9"/>
  <c r="S12" i="9"/>
  <c r="T12" i="9"/>
  <c r="U12" i="9"/>
  <c r="V12" i="9"/>
  <c r="R15" i="9"/>
  <c r="S15" i="9"/>
  <c r="I15" i="9" s="1"/>
  <c r="T15" i="9"/>
  <c r="U15" i="9"/>
  <c r="V15" i="9"/>
  <c r="V9" i="9"/>
  <c r="U9" i="9"/>
  <c r="T9" i="9"/>
  <c r="S9" i="9"/>
  <c r="R9" i="9"/>
  <c r="I51" i="7"/>
  <c r="I47" i="7"/>
  <c r="E51" i="7"/>
  <c r="E47" i="7"/>
  <c r="D15" i="9"/>
  <c r="D12" i="9"/>
  <c r="D11" i="9"/>
  <c r="D10" i="9"/>
  <c r="D9" i="9"/>
  <c r="G9" i="9" s="1"/>
  <c r="H9" i="9" s="1"/>
  <c r="G8" i="9"/>
  <c r="D8" i="9"/>
  <c r="B44" i="7"/>
  <c r="I19" i="7"/>
  <c r="F19" i="7"/>
  <c r="C19" i="7"/>
  <c r="A5" i="7"/>
  <c r="O16" i="9"/>
  <c r="N16" i="9"/>
  <c r="F16" i="9"/>
  <c r="E16" i="9"/>
  <c r="B16" i="9"/>
  <c r="C16" i="9" s="1"/>
  <c r="L23" i="7"/>
  <c r="F32" i="12"/>
  <c r="F24" i="12"/>
  <c r="G37" i="22" l="1"/>
  <c r="G36" i="22"/>
  <c r="D16" i="9"/>
  <c r="P16" i="9"/>
  <c r="G16" i="9"/>
  <c r="H16" i="9" l="1"/>
  <c r="I9" i="9"/>
  <c r="L9" i="9" s="1"/>
  <c r="I16" i="9" l="1"/>
  <c r="L16" i="9"/>
  <c r="J9" i="9"/>
  <c r="J16" i="9" l="1"/>
  <c r="M9" i="9"/>
  <c r="M16" i="9" s="1"/>
  <c r="E41" i="22" l="1"/>
  <c r="E48" i="22" s="1"/>
  <c r="H48" i="22" s="1"/>
</calcChain>
</file>

<file path=xl/sharedStrings.xml><?xml version="1.0" encoding="utf-8"?>
<sst xmlns="http://schemas.openxmlformats.org/spreadsheetml/2006/main" count="648" uniqueCount="414">
  <si>
    <t>　　　　　　</t>
  </si>
  <si>
    <t>総事業費</t>
  </si>
  <si>
    <t>差引額</t>
  </si>
  <si>
    <t>基 準 額</t>
  </si>
  <si>
    <t>選 定 額</t>
  </si>
  <si>
    <t>(A)-(B)=(C)</t>
  </si>
  <si>
    <t xml:space="preserve">         円</t>
  </si>
  <si>
    <t>　　　　円</t>
  </si>
  <si>
    <t xml:space="preserve">       円</t>
  </si>
  <si>
    <t>施設名</t>
  </si>
  <si>
    <t>　　　</t>
  </si>
  <si>
    <t xml:space="preserve">        ㎡</t>
  </si>
  <si>
    <t xml:space="preserve">            円</t>
  </si>
  <si>
    <t>　　　　　</t>
  </si>
  <si>
    <t>　　　　　　　　　　　　　　　　　　　　　　　　　　　　　　</t>
  </si>
  <si>
    <t>施工期間</t>
  </si>
  <si>
    <t xml:space="preserve">  　　  円</t>
  </si>
  <si>
    <t>小  計</t>
  </si>
  <si>
    <t xml:space="preserve">  　現在竣工量</t>
  </si>
  <si>
    <t xml:space="preserve">  　まで竣工見込量</t>
  </si>
  <si>
    <t xml:space="preserve"> 工事名</t>
  </si>
  <si>
    <t>　　</t>
  </si>
  <si>
    <t>　　　　　　　　　　　　　　　　　　　　　　　　　　　　　　　　　　　　　　　　　　　　　　　　　</t>
  </si>
  <si>
    <t xml:space="preserve"> 設計事務</t>
  </si>
  <si>
    <t xml:space="preserve"> 入札事務</t>
  </si>
  <si>
    <t xml:space="preserve"> 整地工事</t>
  </si>
  <si>
    <t xml:space="preserve"> 基礎工事</t>
  </si>
  <si>
    <t xml:space="preserve"> ○○工事</t>
  </si>
  <si>
    <t>　１．工事予定を点線の棒線で示し、その上に工事進捗状況を実線の棒線で示すこと。</t>
  </si>
  <si>
    <t>　２．工事名ごとに工事進捗状況（出来高）を％をもって示すこと。</t>
  </si>
  <si>
    <t>　３．繰越予定状況</t>
  </si>
  <si>
    <t>選定額</t>
  </si>
  <si>
    <t>円</t>
  </si>
  <si>
    <t>番号</t>
    <rPh sb="0" eb="2">
      <t>バンゴウ</t>
    </rPh>
    <phoneticPr fontId="2"/>
  </si>
  <si>
    <t>合計</t>
    <rPh sb="0" eb="2">
      <t>ゴウケイ</t>
    </rPh>
    <phoneticPr fontId="2"/>
  </si>
  <si>
    <t>(Ｂ)</t>
    <phoneticPr fontId="2"/>
  </si>
  <si>
    <t>(Ａ)</t>
    <phoneticPr fontId="2"/>
  </si>
  <si>
    <t>面　積　</t>
    <phoneticPr fontId="2"/>
  </si>
  <si>
    <t>単　価　</t>
    <phoneticPr fontId="2"/>
  </si>
  <si>
    <t>備　　考　</t>
    <phoneticPr fontId="2"/>
  </si>
  <si>
    <t>金　　額　</t>
    <phoneticPr fontId="2"/>
  </si>
  <si>
    <t>費　　目</t>
    <phoneticPr fontId="2"/>
  </si>
  <si>
    <t>区　分</t>
    <phoneticPr fontId="2"/>
  </si>
  <si>
    <t>補助対象事業分</t>
    <rPh sb="0" eb="2">
      <t>ホジョ</t>
    </rPh>
    <rPh sb="2" eb="4">
      <t>タイショウ</t>
    </rPh>
    <rPh sb="4" eb="7">
      <t>ジギョウブン</t>
    </rPh>
    <phoneticPr fontId="2"/>
  </si>
  <si>
    <t>経　　費　　所　　要　　額　　精　　算　　書</t>
    <phoneticPr fontId="2"/>
  </si>
  <si>
    <t xml:space="preserve">　　　　　　　　　　　　　　　　 　　　　　   　　　　　　　　　　　 　　　　　　　　　　　　　　　　　　　　　　　　　 </t>
    <phoneticPr fontId="2"/>
  </si>
  <si>
    <t>(Ｄ)</t>
    <phoneticPr fontId="2"/>
  </si>
  <si>
    <t>(Ｅ)</t>
    <phoneticPr fontId="2"/>
  </si>
  <si>
    <t>(Ｆ)</t>
    <phoneticPr fontId="2"/>
  </si>
  <si>
    <t>(Ｇ)</t>
    <phoneticPr fontId="2"/>
  </si>
  <si>
    <t>対象経費の
実支出額</t>
    <phoneticPr fontId="2"/>
  </si>
  <si>
    <t>差引過△
不足額</t>
    <phoneticPr fontId="2"/>
  </si>
  <si>
    <t>事　　業　　実　　績　　報　　告　　書</t>
    <phoneticPr fontId="2"/>
  </si>
  <si>
    <t>　消費税及び地方消費税の申告により確定した消費税及び地方消費税に係る仕入控除税額（要補助金返還相当額）</t>
    <phoneticPr fontId="2"/>
  </si>
  <si>
    <t>円</t>
    <rPh sb="0" eb="1">
      <t>エン</t>
    </rPh>
    <phoneticPr fontId="2"/>
  </si>
  <si>
    <t>　添付書類</t>
    <phoneticPr fontId="2"/>
  </si>
  <si>
    <t>　添付書類</t>
    <phoneticPr fontId="2"/>
  </si>
  <si>
    <t>　２．工事進捗状況</t>
    <phoneticPr fontId="2"/>
  </si>
  <si>
    <t>事 業 区 分</t>
    <phoneticPr fontId="2"/>
  </si>
  <si>
    <t>施 設 名</t>
    <rPh sb="0" eb="1">
      <t>シ</t>
    </rPh>
    <rPh sb="2" eb="3">
      <t>セツ</t>
    </rPh>
    <rPh sb="4" eb="5">
      <t>メイ</t>
    </rPh>
    <phoneticPr fontId="2"/>
  </si>
  <si>
    <t>区 分</t>
    <phoneticPr fontId="2"/>
  </si>
  <si>
    <t>施 工 面 積</t>
    <rPh sb="0" eb="1">
      <t>シ</t>
    </rPh>
    <rPh sb="2" eb="3">
      <t>コウ</t>
    </rPh>
    <rPh sb="4" eb="5">
      <t>メン</t>
    </rPh>
    <rPh sb="6" eb="7">
      <t>セキ</t>
    </rPh>
    <phoneticPr fontId="2"/>
  </si>
  <si>
    <t>工 事 施 工 率</t>
    <rPh sb="0" eb="1">
      <t>コウ</t>
    </rPh>
    <rPh sb="2" eb="3">
      <t>コト</t>
    </rPh>
    <rPh sb="4" eb="5">
      <t>シ</t>
    </rPh>
    <rPh sb="6" eb="7">
      <t>コウ</t>
    </rPh>
    <rPh sb="8" eb="9">
      <t>リツ</t>
    </rPh>
    <phoneticPr fontId="2"/>
  </si>
  <si>
    <t>金 額</t>
    <rPh sb="0" eb="1">
      <t>キン</t>
    </rPh>
    <rPh sb="2" eb="3">
      <t>ガク</t>
    </rPh>
    <phoneticPr fontId="2"/>
  </si>
  <si>
    <t>備 考</t>
    <rPh sb="0" eb="1">
      <t>ビ</t>
    </rPh>
    <rPh sb="2" eb="3">
      <t>コウ</t>
    </rPh>
    <phoneticPr fontId="2"/>
  </si>
  <si>
    <t>㎡</t>
    <phoneticPr fontId="2"/>
  </si>
  <si>
    <t>％</t>
    <phoneticPr fontId="2"/>
  </si>
  <si>
    <t>（全体契約額）</t>
    <rPh sb="1" eb="3">
      <t>ゼンタイ</t>
    </rPh>
    <rPh sb="3" eb="6">
      <t>ケイヤクガク</t>
    </rPh>
    <phoneticPr fontId="2"/>
  </si>
  <si>
    <t>（うち国庫補助金分）</t>
    <rPh sb="3" eb="5">
      <t>コッコ</t>
    </rPh>
    <rPh sb="5" eb="8">
      <t>ホジョキン</t>
    </rPh>
    <rPh sb="8" eb="9">
      <t>ブン</t>
    </rPh>
    <phoneticPr fontId="2"/>
  </si>
  <si>
    <t>計</t>
    <phoneticPr fontId="2"/>
  </si>
  <si>
    <t>請 負 契 約 額</t>
    <rPh sb="0" eb="1">
      <t>ショウ</t>
    </rPh>
    <rPh sb="2" eb="3">
      <t>フ</t>
    </rPh>
    <rPh sb="4" eb="5">
      <t>チギリ</t>
    </rPh>
    <rPh sb="6" eb="7">
      <t>ヤク</t>
    </rPh>
    <rPh sb="8" eb="9">
      <t>ガク</t>
    </rPh>
    <phoneticPr fontId="2"/>
  </si>
  <si>
    <t>年 度 内 完 成 （見 込）</t>
    <rPh sb="0" eb="1">
      <t>トシ</t>
    </rPh>
    <rPh sb="2" eb="3">
      <t>ド</t>
    </rPh>
    <rPh sb="4" eb="5">
      <t>ウチ</t>
    </rPh>
    <rPh sb="6" eb="7">
      <t>カン</t>
    </rPh>
    <rPh sb="8" eb="9">
      <t>シゲル</t>
    </rPh>
    <rPh sb="11" eb="12">
      <t>ケン</t>
    </rPh>
    <rPh sb="13" eb="14">
      <t>コミ</t>
    </rPh>
    <phoneticPr fontId="2"/>
  </si>
  <si>
    <t>繰 越 予 定</t>
    <rPh sb="0" eb="1">
      <t>クリ</t>
    </rPh>
    <rPh sb="2" eb="3">
      <t>コシ</t>
    </rPh>
    <rPh sb="4" eb="5">
      <t>ヨ</t>
    </rPh>
    <rPh sb="6" eb="7">
      <t>サダム</t>
    </rPh>
    <phoneticPr fontId="2"/>
  </si>
  <si>
    <t>繰 越 理 由</t>
    <rPh sb="0" eb="1">
      <t>クリ</t>
    </rPh>
    <rPh sb="2" eb="3">
      <t>コシ</t>
    </rPh>
    <rPh sb="4" eb="5">
      <t>リ</t>
    </rPh>
    <rPh sb="6" eb="7">
      <t>ヨシ</t>
    </rPh>
    <phoneticPr fontId="2"/>
  </si>
  <si>
    <t>年 度 末 現 在 （見 込）</t>
    <rPh sb="0" eb="1">
      <t>トシ</t>
    </rPh>
    <rPh sb="2" eb="3">
      <t>ド</t>
    </rPh>
    <rPh sb="4" eb="5">
      <t>スエ</t>
    </rPh>
    <rPh sb="6" eb="7">
      <t>ゲン</t>
    </rPh>
    <rPh sb="8" eb="9">
      <t>ザイ</t>
    </rPh>
    <rPh sb="11" eb="12">
      <t>ケン</t>
    </rPh>
    <rPh sb="13" eb="14">
      <t>コミ</t>
    </rPh>
    <phoneticPr fontId="2"/>
  </si>
  <si>
    <t>別　表</t>
    <phoneticPr fontId="2"/>
  </si>
  <si>
    <t>←写真は極力枚数を減らし、簡潔にまとめること</t>
    <rPh sb="1" eb="3">
      <t>シャシン</t>
    </rPh>
    <rPh sb="4" eb="6">
      <t>キョクリョク</t>
    </rPh>
    <rPh sb="6" eb="8">
      <t>マイスウ</t>
    </rPh>
    <rPh sb="9" eb="10">
      <t>ヘ</t>
    </rPh>
    <rPh sb="13" eb="15">
      <t>カンケツ</t>
    </rPh>
    <phoneticPr fontId="2"/>
  </si>
  <si>
    <t>所在地</t>
    <rPh sb="0" eb="3">
      <t>ショザイチ</t>
    </rPh>
    <phoneticPr fontId="2"/>
  </si>
  <si>
    <t>所 在 地</t>
    <rPh sb="0" eb="1">
      <t>ショ</t>
    </rPh>
    <rPh sb="1" eb="2">
      <t>トコロドコロ</t>
    </rPh>
    <rPh sb="2" eb="3">
      <t>ザイ</t>
    </rPh>
    <rPh sb="4" eb="5">
      <t>チ</t>
    </rPh>
    <phoneticPr fontId="2"/>
  </si>
  <si>
    <t>合　計</t>
    <rPh sb="0" eb="1">
      <t>ゴウ</t>
    </rPh>
    <rPh sb="2" eb="3">
      <t>ケイ</t>
    </rPh>
    <phoneticPr fontId="4"/>
  </si>
  <si>
    <t>円</t>
    <rPh sb="0" eb="1">
      <t>エン</t>
    </rPh>
    <phoneticPr fontId="4"/>
  </si>
  <si>
    <t>（内　訳）</t>
    <rPh sb="1" eb="2">
      <t>ウチ</t>
    </rPh>
    <rPh sb="3" eb="4">
      <t>ヤク</t>
    </rPh>
    <phoneticPr fontId="4"/>
  </si>
  <si>
    <t>(2)  地方債</t>
    <phoneticPr fontId="4"/>
  </si>
  <si>
    <t>(3)  寄付金</t>
    <phoneticPr fontId="4"/>
  </si>
  <si>
    <t>計</t>
    <rPh sb="0" eb="1">
      <t>ケイ</t>
    </rPh>
    <phoneticPr fontId="4"/>
  </si>
  <si>
    <t>補助対象外事業分</t>
    <rPh sb="0" eb="2">
      <t>ホジョ</t>
    </rPh>
    <rPh sb="2" eb="4">
      <t>タイショウ</t>
    </rPh>
    <rPh sb="4" eb="5">
      <t>ソト</t>
    </rPh>
    <rPh sb="5" eb="8">
      <t>ジギョウブン</t>
    </rPh>
    <phoneticPr fontId="2"/>
  </si>
  <si>
    <t>区分</t>
    <rPh sb="0" eb="2">
      <t>クブン</t>
    </rPh>
    <phoneticPr fontId="4"/>
  </si>
  <si>
    <t>金額</t>
    <rPh sb="0" eb="2">
      <t>キンガク</t>
    </rPh>
    <phoneticPr fontId="4"/>
  </si>
  <si>
    <t>備考</t>
    <rPh sb="0" eb="2">
      <t>ビコウ</t>
    </rPh>
    <phoneticPr fontId="4"/>
  </si>
  <si>
    <t>建物の構造及び面積</t>
    <phoneticPr fontId="4"/>
  </si>
  <si>
    <t xml:space="preserve"> （注）１．</t>
    <phoneticPr fontId="2"/>
  </si>
  <si>
    <t>←プルダウンで選択</t>
    <rPh sb="7" eb="9">
      <t>センタク</t>
    </rPh>
    <phoneticPr fontId="4"/>
  </si>
  <si>
    <t>円</t>
    <rPh sb="0" eb="1">
      <t>エン</t>
    </rPh>
    <phoneticPr fontId="1"/>
  </si>
  <si>
    <t>別紙１</t>
    <phoneticPr fontId="2"/>
  </si>
  <si>
    <t>補助（間接補助）事業者名</t>
    <rPh sb="0" eb="2">
      <t>ホジョ</t>
    </rPh>
    <rPh sb="3" eb="5">
      <t>カンセツ</t>
    </rPh>
    <rPh sb="5" eb="7">
      <t>ホジョ</t>
    </rPh>
    <rPh sb="8" eb="12">
      <t>ジギョウシャメイ</t>
    </rPh>
    <phoneticPr fontId="4"/>
  </si>
  <si>
    <t>施工内容</t>
    <rPh sb="0" eb="2">
      <t>セコウ</t>
    </rPh>
    <rPh sb="2" eb="4">
      <t>ナイヨウ</t>
    </rPh>
    <phoneticPr fontId="4"/>
  </si>
  <si>
    <t>整備費内訳　　　　　　　　　　　　　　　　　　　　　　　　</t>
    <phoneticPr fontId="4"/>
  </si>
  <si>
    <t>財源内訳</t>
    <phoneticPr fontId="4"/>
  </si>
  <si>
    <t>その他　参考事項　</t>
    <phoneticPr fontId="4"/>
  </si>
  <si>
    <t xml:space="preserve"> 自　　年　月　日</t>
    <phoneticPr fontId="2"/>
  </si>
  <si>
    <t xml:space="preserve"> 至　　年　月　日</t>
    <phoneticPr fontId="2"/>
  </si>
  <si>
    <t>別紙２</t>
    <phoneticPr fontId="2"/>
  </si>
  <si>
    <t>←第2号様式別紙2より自動で反映</t>
    <rPh sb="1" eb="2">
      <t>ダイ</t>
    </rPh>
    <rPh sb="3" eb="4">
      <t>ゴウ</t>
    </rPh>
    <rPh sb="4" eb="6">
      <t>ヨウシキ</t>
    </rPh>
    <rPh sb="6" eb="8">
      <t>ベッシ</t>
    </rPh>
    <rPh sb="11" eb="13">
      <t>ジドウ</t>
    </rPh>
    <rPh sb="14" eb="16">
      <t>ハンエイ</t>
    </rPh>
    <phoneticPr fontId="4"/>
  </si>
  <si>
    <t>○階建</t>
    <rPh sb="1" eb="2">
      <t>カイ</t>
    </rPh>
    <rPh sb="2" eb="3">
      <t>ダ</t>
    </rPh>
    <phoneticPr fontId="4"/>
  </si>
  <si>
    <t>←構造はプルダウンから選択</t>
    <rPh sb="1" eb="3">
      <t>コウゾウ</t>
    </rPh>
    <rPh sb="11" eb="13">
      <t>センタク</t>
    </rPh>
    <phoneticPr fontId="4"/>
  </si>
  <si>
    <t>構造：</t>
    <rPh sb="0" eb="2">
      <t>コウゾウ</t>
    </rPh>
    <phoneticPr fontId="4"/>
  </si>
  <si>
    <t>　　　　単価、小計、合計は自動計算</t>
    <rPh sb="4" eb="6">
      <t>タンカ</t>
    </rPh>
    <rPh sb="7" eb="9">
      <t>ショウケイ</t>
    </rPh>
    <rPh sb="10" eb="12">
      <t>ゴウケイ</t>
    </rPh>
    <rPh sb="13" eb="15">
      <t>ジドウ</t>
    </rPh>
    <rPh sb="15" eb="17">
      <t>ケイサン</t>
    </rPh>
    <phoneticPr fontId="4"/>
  </si>
  <si>
    <t>←自動計算</t>
    <rPh sb="1" eb="3">
      <t>ジドウ</t>
    </rPh>
    <rPh sb="3" eb="5">
      <t>ケイサン</t>
    </rPh>
    <phoneticPr fontId="4"/>
  </si>
  <si>
    <t>←１．「事業施工状況」の日付を自動で反映</t>
    <rPh sb="4" eb="6">
      <t>ジギョウ</t>
    </rPh>
    <rPh sb="6" eb="8">
      <t>セコウ</t>
    </rPh>
    <rPh sb="8" eb="10">
      <t>ジョウキョウ</t>
    </rPh>
    <rPh sb="12" eb="14">
      <t>ヒヅケ</t>
    </rPh>
    <rPh sb="15" eb="17">
      <t>ジドウ</t>
    </rPh>
    <rPh sb="18" eb="20">
      <t>ハンエイ</t>
    </rPh>
    <phoneticPr fontId="4"/>
  </si>
  <si>
    <t>補助事業者名：</t>
    <phoneticPr fontId="2"/>
  </si>
  <si>
    <t>新築</t>
    <rPh sb="0" eb="2">
      <t>シンチク</t>
    </rPh>
    <phoneticPr fontId="3"/>
  </si>
  <si>
    <t>移転新築</t>
    <rPh sb="0" eb="2">
      <t>イテン</t>
    </rPh>
    <rPh sb="2" eb="4">
      <t>シンチク</t>
    </rPh>
    <phoneticPr fontId="3"/>
  </si>
  <si>
    <t>改築</t>
    <rPh sb="0" eb="2">
      <t>カイチク</t>
    </rPh>
    <phoneticPr fontId="3"/>
  </si>
  <si>
    <t>増築</t>
    <rPh sb="0" eb="2">
      <t>ゾウチク</t>
    </rPh>
    <phoneticPr fontId="3"/>
  </si>
  <si>
    <t>改修</t>
    <rPh sb="0" eb="2">
      <t>カイシュウ</t>
    </rPh>
    <phoneticPr fontId="3"/>
  </si>
  <si>
    <t>鉄骨鉄筋コンクリート造</t>
    <rPh sb="0" eb="2">
      <t>テッコツ</t>
    </rPh>
    <rPh sb="2" eb="4">
      <t>テッキン</t>
    </rPh>
    <phoneticPr fontId="3"/>
  </si>
  <si>
    <t>鉄筋コンクリート造</t>
    <rPh sb="0" eb="2">
      <t>テッキン</t>
    </rPh>
    <phoneticPr fontId="3"/>
  </si>
  <si>
    <t>鉄骨造（鉄筋コンクリート造と同等の強度）</t>
    <rPh sb="0" eb="2">
      <t>テッコツ</t>
    </rPh>
    <rPh sb="4" eb="6">
      <t>テッキン</t>
    </rPh>
    <rPh sb="12" eb="13">
      <t>ヅク</t>
    </rPh>
    <rPh sb="14" eb="16">
      <t>ドウトウ</t>
    </rPh>
    <rPh sb="17" eb="19">
      <t>キョウド</t>
    </rPh>
    <phoneticPr fontId="3"/>
  </si>
  <si>
    <t>鉄骨造（ブロック造と同等の強度）</t>
    <rPh sb="0" eb="2">
      <t>テッコツ</t>
    </rPh>
    <rPh sb="8" eb="9">
      <t>ツク</t>
    </rPh>
    <rPh sb="10" eb="12">
      <t>ドウトウ</t>
    </rPh>
    <rPh sb="13" eb="15">
      <t>キョウド</t>
    </rPh>
    <phoneticPr fontId="3"/>
  </si>
  <si>
    <t>ブロック造</t>
    <rPh sb="4" eb="5">
      <t>ヅク</t>
    </rPh>
    <phoneticPr fontId="3"/>
  </si>
  <si>
    <t>木造</t>
    <rPh sb="0" eb="2">
      <t>モクゾウ</t>
    </rPh>
    <phoneticPr fontId="3"/>
  </si>
  <si>
    <t>プレハブ造</t>
    <rPh sb="4" eb="5">
      <t>ツク</t>
    </rPh>
    <phoneticPr fontId="3"/>
  </si>
  <si>
    <t>その他</t>
    <rPh sb="2" eb="3">
      <t>タ</t>
    </rPh>
    <phoneticPr fontId="3"/>
  </si>
  <si>
    <t>へき地診療所施設整備事業</t>
  </si>
  <si>
    <t>過疎地域等特定診療所施設整備事業</t>
  </si>
  <si>
    <t>へき地保健指導所施設整備事業</t>
  </si>
  <si>
    <t>研修医のための研修施設整備事業</t>
  </si>
  <si>
    <t>臨床研修病院施設整備事業</t>
  </si>
  <si>
    <t>へき地医療拠点病院施設整備事業</t>
  </si>
  <si>
    <t>医師臨床研修病院研修医環境整備事業</t>
  </si>
  <si>
    <t>離島等患者宿泊施設施設整備事業</t>
  </si>
  <si>
    <t>産科医療機関施設整備事業</t>
  </si>
  <si>
    <t>分娩取扱施設施設整備事業</t>
  </si>
  <si>
    <t>死亡時画像診断システム施設整備事業</t>
  </si>
  <si>
    <t>有床診療所等スプリンクラー等施設整備事業</t>
  </si>
  <si>
    <t>院内感染対策施設整備事業</t>
  </si>
  <si>
    <t>延べ面積</t>
    <phoneticPr fontId="4"/>
  </si>
  <si>
    <t>建築面積 　</t>
    <rPh sb="0" eb="2">
      <t>ケンチク</t>
    </rPh>
    <phoneticPr fontId="4"/>
  </si>
  <si>
    <t>着工</t>
    <phoneticPr fontId="2"/>
  </si>
  <si>
    <t>～</t>
    <phoneticPr fontId="4"/>
  </si>
  <si>
    <t xml:space="preserve"> 　 年   月　 日</t>
    <phoneticPr fontId="4"/>
  </si>
  <si>
    <t>　　 年   月　 日</t>
    <phoneticPr fontId="4"/>
  </si>
  <si>
    <t>　竣工</t>
    <phoneticPr fontId="4"/>
  </si>
  <si>
    <t xml:space="preserve"> 至　　年　月　日</t>
    <phoneticPr fontId="2"/>
  </si>
  <si>
    <t>b</t>
  </si>
  <si>
    <t>A</t>
  </si>
  <si>
    <t>　　　　うち国</t>
    <phoneticPr fontId="4"/>
  </si>
  <si>
    <t>　　　　うち都道府県</t>
    <phoneticPr fontId="4"/>
  </si>
  <si>
    <t>(4)  その他（診療収入等）</t>
    <rPh sb="9" eb="11">
      <t>シンリョウ</t>
    </rPh>
    <rPh sb="11" eb="13">
      <t>シュウニュウ</t>
    </rPh>
    <rPh sb="13" eb="14">
      <t>トウ</t>
    </rPh>
    <phoneticPr fontId="4"/>
  </si>
  <si>
    <t xml:space="preserve">   ○年</t>
    <phoneticPr fontId="2"/>
  </si>
  <si>
    <t xml:space="preserve">   ○年</t>
    <phoneticPr fontId="2"/>
  </si>
  <si>
    <t>　請負契約額欄の(うち国庫補助金分）は、交付決定額を記入すること。</t>
    <phoneticPr fontId="2"/>
  </si>
  <si>
    <t>事  業  区  分</t>
    <rPh sb="0" eb="1">
      <t>コト</t>
    </rPh>
    <rPh sb="3" eb="4">
      <t>ギョウ</t>
    </rPh>
    <rPh sb="6" eb="7">
      <t>ク</t>
    </rPh>
    <rPh sb="9" eb="10">
      <t>ブン</t>
    </rPh>
    <phoneticPr fontId="2"/>
  </si>
  <si>
    <t>事業区分</t>
    <rPh sb="2" eb="4">
      <t>クブン</t>
    </rPh>
    <phoneticPr fontId="4"/>
  </si>
  <si>
    <t>(1)  補助金</t>
    <phoneticPr fontId="4"/>
  </si>
  <si>
    <t>補助財産を取得する際に、当該補助財産を取得するための抵当権設定の有無</t>
    <phoneticPr fontId="4"/>
  </si>
  <si>
    <t>　変更申請の場合は、１にかかわらず次のとおりとする。</t>
    <rPh sb="1" eb="3">
      <t>ヘンコウ</t>
    </rPh>
    <rPh sb="3" eb="5">
      <t>シンセイ</t>
    </rPh>
    <rPh sb="6" eb="8">
      <t>バアイ</t>
    </rPh>
    <rPh sb="17" eb="18">
      <t>ツギ</t>
    </rPh>
    <phoneticPr fontId="1"/>
  </si>
  <si>
    <t>円（Ａ）</t>
    <rPh sb="0" eb="1">
      <t>エン</t>
    </rPh>
    <phoneticPr fontId="1"/>
  </si>
  <si>
    <t>円（Ｂ）</t>
    <rPh sb="0" eb="1">
      <t>エン</t>
    </rPh>
    <phoneticPr fontId="1"/>
  </si>
  <si>
    <t>円（Ａ）－（Ｂ）</t>
    <rPh sb="0" eb="1">
      <t>エン</t>
    </rPh>
    <phoneticPr fontId="1"/>
  </si>
  <si>
    <t>６　（Ｊ）欄及び（Ｋ）欄については交付要綱の９による変更交付申請手続の他は斜線を引くこと。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5" eb="36">
      <t>ホカ</t>
    </rPh>
    <rPh sb="37" eb="39">
      <t>シャセン</t>
    </rPh>
    <rPh sb="40" eb="41">
      <t>ヒ</t>
    </rPh>
    <phoneticPr fontId="2"/>
  </si>
  <si>
    <t>別紙１</t>
    <phoneticPr fontId="1"/>
  </si>
  <si>
    <t>経　　費　　所　　要　　額　　調</t>
    <phoneticPr fontId="1"/>
  </si>
  <si>
    <t>寄付金その
他の収入額</t>
    <phoneticPr fontId="1"/>
  </si>
  <si>
    <t>対象経費の
支出予定額</t>
    <phoneticPr fontId="1"/>
  </si>
  <si>
    <t>差引追加交付
（一部取消）
申請額</t>
    <rPh sb="0" eb="2">
      <t>サシヒキ</t>
    </rPh>
    <rPh sb="2" eb="4">
      <t>ツイカ</t>
    </rPh>
    <rPh sb="4" eb="6">
      <t>コウフ</t>
    </rPh>
    <rPh sb="8" eb="10">
      <t>イチブ</t>
    </rPh>
    <rPh sb="10" eb="12">
      <t>トリケシ</t>
    </rPh>
    <rPh sb="14" eb="16">
      <t>シンセイ</t>
    </rPh>
    <rPh sb="16" eb="17">
      <t>ガク</t>
    </rPh>
    <phoneticPr fontId="1"/>
  </si>
  <si>
    <t>備　　　考</t>
    <phoneticPr fontId="1"/>
  </si>
  <si>
    <t>(Ａ)</t>
    <phoneticPr fontId="1"/>
  </si>
  <si>
    <t>(Ｂ)</t>
    <phoneticPr fontId="1"/>
  </si>
  <si>
    <t>（Ｄ)</t>
    <phoneticPr fontId="1"/>
  </si>
  <si>
    <t>（Ｅ)</t>
    <phoneticPr fontId="1"/>
  </si>
  <si>
    <t>（Ｆ)</t>
    <phoneticPr fontId="1"/>
  </si>
  <si>
    <t>（Ｇ)</t>
    <phoneticPr fontId="1"/>
  </si>
  <si>
    <t>新興感染症対応力強化事業（病室の感染対策に係る整備以外）</t>
    <rPh sb="0" eb="5">
      <t>シンコウカンセンショウ</t>
    </rPh>
    <rPh sb="5" eb="8">
      <t>タイオウリョク</t>
    </rPh>
    <rPh sb="8" eb="12">
      <t>キョウカジギョウ</t>
    </rPh>
    <rPh sb="13" eb="15">
      <t>ビョウシツ</t>
    </rPh>
    <rPh sb="16" eb="20">
      <t>カンセンタイサク</t>
    </rPh>
    <rPh sb="21" eb="22">
      <t>カカ</t>
    </rPh>
    <rPh sb="23" eb="25">
      <t>セイビ</t>
    </rPh>
    <rPh sb="25" eb="27">
      <t>イガイ</t>
    </rPh>
    <phoneticPr fontId="1"/>
  </si>
  <si>
    <t>病棟等の感染対策に係る整備</t>
    <rPh sb="0" eb="3">
      <t>ビョウトウトウ</t>
    </rPh>
    <rPh sb="4" eb="8">
      <t>カンセンタイサク</t>
    </rPh>
    <rPh sb="9" eb="10">
      <t>カカ</t>
    </rPh>
    <rPh sb="11" eb="13">
      <t>セイビ</t>
    </rPh>
    <phoneticPr fontId="1"/>
  </si>
  <si>
    <t>合計</t>
    <rPh sb="0" eb="2">
      <t>ゴウケイ</t>
    </rPh>
    <phoneticPr fontId="1"/>
  </si>
  <si>
    <t>病室の感染対策に係る整備</t>
    <rPh sb="0" eb="2">
      <t>ビョウシツ</t>
    </rPh>
    <rPh sb="3" eb="7">
      <t>カンセンタイサク</t>
    </rPh>
    <rPh sb="8" eb="9">
      <t>カカ</t>
    </rPh>
    <rPh sb="10" eb="12">
      <t>セイビ</t>
    </rPh>
    <phoneticPr fontId="1"/>
  </si>
  <si>
    <t>個人防護具保管施設の整備</t>
    <rPh sb="0" eb="5">
      <t>コジンボウゴグ</t>
    </rPh>
    <rPh sb="5" eb="9">
      <t>ホカンシセツ</t>
    </rPh>
    <rPh sb="10" eb="12">
      <t>セイビ</t>
    </rPh>
    <phoneticPr fontId="1"/>
  </si>
  <si>
    <t>事業区分</t>
    <rPh sb="0" eb="2">
      <t>ジギョウ</t>
    </rPh>
    <rPh sb="2" eb="4">
      <t>クブン</t>
    </rPh>
    <phoneticPr fontId="1"/>
  </si>
  <si>
    <t>施工内容</t>
    <rPh sb="0" eb="2">
      <t>セコウ</t>
    </rPh>
    <rPh sb="2" eb="4">
      <t>ナイヨウ</t>
    </rPh>
    <phoneticPr fontId="1"/>
  </si>
  <si>
    <t>構造</t>
    <rPh sb="0" eb="2">
      <t>コウゾウ</t>
    </rPh>
    <phoneticPr fontId="1"/>
  </si>
  <si>
    <t>所要額計算</t>
    <rPh sb="0" eb="3">
      <t>ショヨウガク</t>
    </rPh>
    <rPh sb="3" eb="5">
      <t>ケイサン</t>
    </rPh>
    <phoneticPr fontId="1"/>
  </si>
  <si>
    <t>分類</t>
    <rPh sb="0" eb="2">
      <t>ブンルイ</t>
    </rPh>
    <phoneticPr fontId="1"/>
  </si>
  <si>
    <t>国庫補助
基本額係数</t>
    <rPh sb="0" eb="2">
      <t>コッコ</t>
    </rPh>
    <rPh sb="2" eb="4">
      <t>ホジョ</t>
    </rPh>
    <rPh sb="5" eb="8">
      <t>キホンガク</t>
    </rPh>
    <rPh sb="8" eb="10">
      <t>ケイスウ</t>
    </rPh>
    <phoneticPr fontId="1"/>
  </si>
  <si>
    <t>再分類</t>
    <rPh sb="0" eb="3">
      <t>サイブンルイ</t>
    </rPh>
    <phoneticPr fontId="1"/>
  </si>
  <si>
    <t>国庫補助
所要額係数
（直接、都道府県）</t>
    <rPh sb="0" eb="2">
      <t>コッコ</t>
    </rPh>
    <rPh sb="2" eb="4">
      <t>ホジョ</t>
    </rPh>
    <rPh sb="5" eb="8">
      <t>ショヨウガク</t>
    </rPh>
    <rPh sb="8" eb="10">
      <t>ケイスウ</t>
    </rPh>
    <rPh sb="12" eb="14">
      <t>チョクセツ</t>
    </rPh>
    <rPh sb="15" eb="19">
      <t>トドウフケン</t>
    </rPh>
    <phoneticPr fontId="1"/>
  </si>
  <si>
    <t>国庫補助
所要額係数
（間接）</t>
    <rPh sb="0" eb="2">
      <t>コッコ</t>
    </rPh>
    <rPh sb="2" eb="4">
      <t>ホジョ</t>
    </rPh>
    <rPh sb="5" eb="8">
      <t>ショヨウガク</t>
    </rPh>
    <rPh sb="8" eb="10">
      <t>ケイスウ</t>
    </rPh>
    <rPh sb="12" eb="14">
      <t>カンセツ</t>
    </rPh>
    <phoneticPr fontId="1"/>
  </si>
  <si>
    <t>(1) へき地診療所施設整備事業</t>
    <phoneticPr fontId="1"/>
  </si>
  <si>
    <t>A</t>
    <phoneticPr fontId="1"/>
  </si>
  <si>
    <t>(2) 過疎地域等特定診療所施設整備事業</t>
    <phoneticPr fontId="1"/>
  </si>
  <si>
    <t>(3) へき地保健指導所施設整備事業</t>
    <phoneticPr fontId="1"/>
  </si>
  <si>
    <t>(4) 研修医のための研修施設整備事業</t>
    <phoneticPr fontId="1"/>
  </si>
  <si>
    <t>c</t>
    <phoneticPr fontId="1"/>
  </si>
  <si>
    <t>-</t>
    <phoneticPr fontId="1"/>
  </si>
  <si>
    <t>(5) 臨床研修病院施設整備事業</t>
    <phoneticPr fontId="1"/>
  </si>
  <si>
    <t>(6) へき地医療拠点病院施設整備事業</t>
    <phoneticPr fontId="1"/>
  </si>
  <si>
    <t>a</t>
    <phoneticPr fontId="1"/>
  </si>
  <si>
    <t>(7) 医師臨床研修病院研修医環境整備事業</t>
    <phoneticPr fontId="1"/>
  </si>
  <si>
    <t>b</t>
    <phoneticPr fontId="1"/>
  </si>
  <si>
    <t>(8) 離島等患者宿泊施設施設整備事業</t>
    <phoneticPr fontId="1"/>
  </si>
  <si>
    <t>(9) 産科医療機関施設整備事業</t>
    <phoneticPr fontId="1"/>
  </si>
  <si>
    <t>(10) 分娩取扱施設施設整備事業</t>
    <phoneticPr fontId="1"/>
  </si>
  <si>
    <t>(11) 死亡時画像診断システム施設整備事業</t>
    <phoneticPr fontId="1"/>
  </si>
  <si>
    <t>(12) 有床診療所等スプリンクラー等施設整備事業</t>
    <phoneticPr fontId="1"/>
  </si>
  <si>
    <t>B</t>
    <phoneticPr fontId="1"/>
  </si>
  <si>
    <t>(13) 南海トラフ及び日本海溝・千島海溝周辺海溝型地震に係る津波避難対策緊急事業</t>
    <phoneticPr fontId="1"/>
  </si>
  <si>
    <t>南海トラフ及び日本海溝・千島海溝周辺海溝型地震に係る津波避難対策緊急事業</t>
    <rPh sb="5" eb="6">
      <t>オヨ</t>
    </rPh>
    <rPh sb="7" eb="9">
      <t>ニホン</t>
    </rPh>
    <rPh sb="9" eb="11">
      <t>カイコウ</t>
    </rPh>
    <rPh sb="12" eb="14">
      <t>チシマ</t>
    </rPh>
    <rPh sb="14" eb="16">
      <t>カイコウ</t>
    </rPh>
    <rPh sb="16" eb="18">
      <t>シュウヘン</t>
    </rPh>
    <rPh sb="18" eb="20">
      <t>カイコウ</t>
    </rPh>
    <rPh sb="20" eb="21">
      <t>ガタ</t>
    </rPh>
    <phoneticPr fontId="1"/>
  </si>
  <si>
    <t>(14)院内感染対策施設整備事業</t>
    <phoneticPr fontId="1"/>
  </si>
  <si>
    <t>(15)医療施設ブロック塀改修等施設整備事業</t>
    <phoneticPr fontId="1"/>
  </si>
  <si>
    <t>医療施設ブロック塀改修等施設整備事業</t>
    <phoneticPr fontId="1"/>
  </si>
  <si>
    <t>(16)新興感染症対応力強化事業（病室の感染対策に係る整備）</t>
    <rPh sb="4" eb="9">
      <t>シンコウカンセンショウ</t>
    </rPh>
    <rPh sb="9" eb="12">
      <t>タイオウリョク</t>
    </rPh>
    <rPh sb="12" eb="16">
      <t>キョウカジギョウ</t>
    </rPh>
    <rPh sb="17" eb="19">
      <t>ビョウシツ</t>
    </rPh>
    <rPh sb="20" eb="24">
      <t>カンセンタイサク</t>
    </rPh>
    <rPh sb="25" eb="26">
      <t>カカ</t>
    </rPh>
    <rPh sb="27" eb="29">
      <t>セイビ</t>
    </rPh>
    <phoneticPr fontId="1"/>
  </si>
  <si>
    <t>新興感染症対応力強化事業（病室の感染対策に係る整備）</t>
    <rPh sb="0" eb="5">
      <t>シンコウカンセンショウ</t>
    </rPh>
    <rPh sb="5" eb="8">
      <t>タイオウリョク</t>
    </rPh>
    <rPh sb="8" eb="12">
      <t>キョウカジギョウ</t>
    </rPh>
    <rPh sb="13" eb="15">
      <t>ビョウシツ</t>
    </rPh>
    <rPh sb="16" eb="20">
      <t>カンセンタイサク</t>
    </rPh>
    <rPh sb="21" eb="22">
      <t>カカ</t>
    </rPh>
    <rPh sb="23" eb="25">
      <t>セイビ</t>
    </rPh>
    <phoneticPr fontId="1"/>
  </si>
  <si>
    <t>(16)新興感染症対応力強化事業（病室の感染対策に係る整備以外）</t>
    <rPh sb="4" eb="9">
      <t>シンコウカンセンショウ</t>
    </rPh>
    <rPh sb="9" eb="12">
      <t>タイオウリョク</t>
    </rPh>
    <rPh sb="12" eb="16">
      <t>キョウカジギョウ</t>
    </rPh>
    <rPh sb="17" eb="19">
      <t>ビョウシツ</t>
    </rPh>
    <rPh sb="20" eb="24">
      <t>カンセンタイサク</t>
    </rPh>
    <rPh sb="25" eb="26">
      <t>カカ</t>
    </rPh>
    <rPh sb="27" eb="29">
      <t>セイビ</t>
    </rPh>
    <rPh sb="29" eb="31">
      <t>イガイ</t>
    </rPh>
    <phoneticPr fontId="1"/>
  </si>
  <si>
    <t>事業区分（様式２，４，５用）</t>
    <rPh sb="0" eb="2">
      <t>ジギョウ</t>
    </rPh>
    <rPh sb="2" eb="4">
      <t>クブン</t>
    </rPh>
    <rPh sb="5" eb="7">
      <t>ヨウシキ</t>
    </rPh>
    <rPh sb="12" eb="13">
      <t>ヨウ</t>
    </rPh>
    <phoneticPr fontId="1"/>
  </si>
  <si>
    <t>へき地診療所施設整備事業</t>
    <phoneticPr fontId="1"/>
  </si>
  <si>
    <t>過疎地域等特定診療所施設整備事業</t>
    <phoneticPr fontId="1"/>
  </si>
  <si>
    <t>へき地保健指導所施設整備事業</t>
    <phoneticPr fontId="1"/>
  </si>
  <si>
    <t>研修医のための研修施設整備事業</t>
    <phoneticPr fontId="1"/>
  </si>
  <si>
    <t>臨床研修病院施設整備事業</t>
    <phoneticPr fontId="1"/>
  </si>
  <si>
    <t>へき地医療拠点病院施設整備事業</t>
    <phoneticPr fontId="1"/>
  </si>
  <si>
    <t>医師臨床研修病院研修医環境整備事業</t>
    <phoneticPr fontId="1"/>
  </si>
  <si>
    <t>離島等患者宿泊施設施設整備事業</t>
    <phoneticPr fontId="1"/>
  </si>
  <si>
    <t>産科医療機関施設整備事業</t>
    <phoneticPr fontId="1"/>
  </si>
  <si>
    <t>分娩取扱施設施設整備事業</t>
    <phoneticPr fontId="1"/>
  </si>
  <si>
    <t>死亡時画像診断システム施設整備事業</t>
    <phoneticPr fontId="1"/>
  </si>
  <si>
    <t>有床診療所等スプリンクラー等施設整備事業</t>
    <phoneticPr fontId="1"/>
  </si>
  <si>
    <t>院内感染対策施設整備事業</t>
    <phoneticPr fontId="1"/>
  </si>
  <si>
    <t>(注)１　本調査表は、事業ごとに作成すること。</t>
    <rPh sb="11" eb="13">
      <t>ジギョウ</t>
    </rPh>
    <phoneticPr fontId="1"/>
  </si>
  <si>
    <t>県補助金
交付決定額</t>
    <rPh sb="0" eb="1">
      <t>ケン</t>
    </rPh>
    <rPh sb="1" eb="4">
      <t>ホジョキン</t>
    </rPh>
    <rPh sb="5" eb="7">
      <t>コウフ</t>
    </rPh>
    <rPh sb="7" eb="9">
      <t>ケッテイ</t>
    </rPh>
    <rPh sb="9" eb="10">
      <t>ガク</t>
    </rPh>
    <phoneticPr fontId="1"/>
  </si>
  <si>
    <t>補助事業者名：</t>
    <rPh sb="0" eb="5">
      <t>ホジョジギョウシャ</t>
    </rPh>
    <rPh sb="5" eb="6">
      <t>メイ</t>
    </rPh>
    <phoneticPr fontId="30"/>
  </si>
  <si>
    <t>２　「事業区分」欄、上段には交付の対象となる事業の名称をプルダウンから選択、下段には整備する施設の名称をプルダウンから選択すること。</t>
    <rPh sb="3" eb="5">
      <t>ジギョウ</t>
    </rPh>
    <rPh sb="10" eb="12">
      <t>ジョウダン</t>
    </rPh>
    <rPh sb="35" eb="37">
      <t>センタク</t>
    </rPh>
    <rPh sb="38" eb="40">
      <t>ゲダン</t>
    </rPh>
    <rPh sb="42" eb="44">
      <t>セイビ</t>
    </rPh>
    <rPh sb="46" eb="48">
      <t>シセツ</t>
    </rPh>
    <rPh sb="49" eb="51">
      <t>メイショウ</t>
    </rPh>
    <rPh sb="59" eb="61">
      <t>センタク</t>
    </rPh>
    <phoneticPr fontId="1"/>
  </si>
  <si>
    <t>３　「選定額」欄は、(C)と(D)と(E)とを比較して最も少ない額を記入すること。</t>
    <rPh sb="3" eb="5">
      <t>センテイ</t>
    </rPh>
    <rPh sb="5" eb="6">
      <t>ガク</t>
    </rPh>
    <rPh sb="7" eb="8">
      <t>ラン</t>
    </rPh>
    <rPh sb="23" eb="25">
      <t>ヒカク</t>
    </rPh>
    <rPh sb="27" eb="28">
      <t>モット</t>
    </rPh>
    <rPh sb="29" eb="30">
      <t>スク</t>
    </rPh>
    <rPh sb="32" eb="33">
      <t>ガク</t>
    </rPh>
    <rPh sb="34" eb="36">
      <t>キニュウ</t>
    </rPh>
    <phoneticPr fontId="30"/>
  </si>
  <si>
    <t>　標記について、愛知県補助金等交付規則第１１条の規定により、別表のとおり報告します。</t>
    <rPh sb="8" eb="11">
      <t>アイチケン</t>
    </rPh>
    <rPh sb="11" eb="14">
      <t>ホジョキン</t>
    </rPh>
    <rPh sb="14" eb="15">
      <t>トウ</t>
    </rPh>
    <rPh sb="15" eb="19">
      <t>コウフキソク</t>
    </rPh>
    <phoneticPr fontId="2"/>
  </si>
  <si>
    <t>様式３</t>
    <rPh sb="0" eb="2">
      <t>ヨウシキ</t>
    </rPh>
    <phoneticPr fontId="2"/>
  </si>
  <si>
    <t>様式２－１</t>
    <rPh sb="0" eb="2">
      <t>ヨウシキ</t>
    </rPh>
    <phoneticPr fontId="2"/>
  </si>
  <si>
    <t>（５）工事設計図、工事仕様書及び工事仕訳書</t>
    <rPh sb="3" eb="8">
      <t>コウジセッケイズ</t>
    </rPh>
    <rPh sb="9" eb="14">
      <t>コウジシヨウショ</t>
    </rPh>
    <rPh sb="14" eb="15">
      <t>オヨ</t>
    </rPh>
    <rPh sb="16" eb="18">
      <t>コウジ</t>
    </rPh>
    <rPh sb="18" eb="21">
      <t>シワケショ</t>
    </rPh>
    <phoneticPr fontId="2"/>
  </si>
  <si>
    <t>（６）工事竣工検査調書の写（建築基準法の規定による検査済証）</t>
    <rPh sb="3" eb="9">
      <t>コウジシュンコウケンサ</t>
    </rPh>
    <rPh sb="9" eb="11">
      <t>チョウショ</t>
    </rPh>
    <rPh sb="12" eb="13">
      <t>ウツ</t>
    </rPh>
    <rPh sb="14" eb="19">
      <t>ケンチクキジュンホウ</t>
    </rPh>
    <rPh sb="20" eb="22">
      <t>キテイ</t>
    </rPh>
    <rPh sb="25" eb="27">
      <t>ケンサ</t>
    </rPh>
    <rPh sb="27" eb="29">
      <t>スミショウ</t>
    </rPh>
    <phoneticPr fontId="2"/>
  </si>
  <si>
    <t>県費補助
所要額</t>
    <rPh sb="0" eb="4">
      <t>ケンピホジョ</t>
    </rPh>
    <rPh sb="5" eb="8">
      <t>ショヨウガク</t>
    </rPh>
    <phoneticPr fontId="2"/>
  </si>
  <si>
    <t>交付決定額</t>
    <rPh sb="0" eb="5">
      <t>コウフケッテイガク</t>
    </rPh>
    <phoneticPr fontId="2"/>
  </si>
  <si>
    <t>県費補助
受入額</t>
    <rPh sb="0" eb="2">
      <t>ケンピ</t>
    </rPh>
    <rPh sb="2" eb="4">
      <t>ホジョ</t>
    </rPh>
    <rPh sb="5" eb="7">
      <t>ウケイレ</t>
    </rPh>
    <rPh sb="7" eb="8">
      <t>ガク</t>
    </rPh>
    <phoneticPr fontId="2"/>
  </si>
  <si>
    <t>　愛知県補助金等交付規則（昭和55年規則第8号）第14条に基づく額の確定額</t>
    <rPh sb="1" eb="4">
      <t>アイチケン</t>
    </rPh>
    <rPh sb="4" eb="7">
      <t>ホジョキン</t>
    </rPh>
    <rPh sb="7" eb="8">
      <t>トウ</t>
    </rPh>
    <rPh sb="8" eb="12">
      <t>コウフキソク</t>
    </rPh>
    <rPh sb="13" eb="15">
      <t>ショウワ</t>
    </rPh>
    <rPh sb="17" eb="18">
      <t>ネン</t>
    </rPh>
    <rPh sb="18" eb="20">
      <t>キソク</t>
    </rPh>
    <rPh sb="20" eb="21">
      <t>ダイ</t>
    </rPh>
    <rPh sb="22" eb="23">
      <t>ゴウ</t>
    </rPh>
    <rPh sb="24" eb="25">
      <t>ダイ</t>
    </rPh>
    <rPh sb="27" eb="28">
      <t>ジョウ</t>
    </rPh>
    <rPh sb="29" eb="30">
      <t>モト</t>
    </rPh>
    <rPh sb="32" eb="33">
      <t>ガク</t>
    </rPh>
    <rPh sb="34" eb="37">
      <t>カクテイガク</t>
    </rPh>
    <phoneticPr fontId="2"/>
  </si>
  <si>
    <r>
      <rPr>
        <sz val="14"/>
        <color indexed="10"/>
        <rFont val="ＭＳ Ｐ明朝"/>
        <family val="1"/>
        <charset val="128"/>
      </rPr>
      <t>　　　</t>
    </r>
    <r>
      <rPr>
        <sz val="14"/>
        <rFont val="ＭＳ Ｐ明朝"/>
        <family val="1"/>
        <charset val="128"/>
      </rPr>
      <t>　　　年　度　補　助　金　調　書</t>
    </r>
    <rPh sb="6" eb="7">
      <t>ネン</t>
    </rPh>
    <rPh sb="8" eb="9">
      <t>ド</t>
    </rPh>
    <rPh sb="10" eb="11">
      <t>タスク</t>
    </rPh>
    <rPh sb="12" eb="13">
      <t>スケ</t>
    </rPh>
    <rPh sb="14" eb="15">
      <t>カネ</t>
    </rPh>
    <rPh sb="16" eb="17">
      <t>チョウ</t>
    </rPh>
    <rPh sb="18" eb="19">
      <t>ショ</t>
    </rPh>
    <phoneticPr fontId="1"/>
  </si>
  <si>
    <t>（地方公共団体）</t>
    <rPh sb="1" eb="3">
      <t>チホウ</t>
    </rPh>
    <rPh sb="3" eb="5">
      <t>コウキョウ</t>
    </rPh>
    <rPh sb="5" eb="7">
      <t>ダンタイ</t>
    </rPh>
    <phoneticPr fontId="1"/>
  </si>
  <si>
    <t>県</t>
    <rPh sb="0" eb="1">
      <t>ケン</t>
    </rPh>
    <phoneticPr fontId="1"/>
  </si>
  <si>
    <t>地方公共団体</t>
    <rPh sb="0" eb="2">
      <t>チホウ</t>
    </rPh>
    <rPh sb="2" eb="4">
      <t>コウキョウ</t>
    </rPh>
    <rPh sb="4" eb="6">
      <t>ダンタイ</t>
    </rPh>
    <phoneticPr fontId="1"/>
  </si>
  <si>
    <t>備考</t>
    <rPh sb="0" eb="2">
      <t>ビコウ</t>
    </rPh>
    <phoneticPr fontId="1"/>
  </si>
  <si>
    <t>歳出予算
科目</t>
    <rPh sb="0" eb="2">
      <t>サイシュツ</t>
    </rPh>
    <rPh sb="2" eb="4">
      <t>ヨサン</t>
    </rPh>
    <rPh sb="5" eb="7">
      <t>カモク</t>
    </rPh>
    <phoneticPr fontId="1"/>
  </si>
  <si>
    <t>交付決定
の額</t>
    <rPh sb="0" eb="2">
      <t>コウフ</t>
    </rPh>
    <rPh sb="2" eb="4">
      <t>ケッテイ</t>
    </rPh>
    <rPh sb="6" eb="7">
      <t>ガク</t>
    </rPh>
    <phoneticPr fontId="1"/>
  </si>
  <si>
    <t>補助率</t>
    <rPh sb="0" eb="3">
      <t>ホジョリツ</t>
    </rPh>
    <phoneticPr fontId="1"/>
  </si>
  <si>
    <t>歳入</t>
    <rPh sb="0" eb="2">
      <t>サイニュウ</t>
    </rPh>
    <phoneticPr fontId="1"/>
  </si>
  <si>
    <t>歳出</t>
    <rPh sb="0" eb="2">
      <t>サイシュツ</t>
    </rPh>
    <phoneticPr fontId="1"/>
  </si>
  <si>
    <t>科目</t>
    <rPh sb="0" eb="2">
      <t>カモク</t>
    </rPh>
    <phoneticPr fontId="1"/>
  </si>
  <si>
    <t>予算現額</t>
    <rPh sb="0" eb="4">
      <t>ヨサンゲンガク</t>
    </rPh>
    <phoneticPr fontId="1"/>
  </si>
  <si>
    <t>収入済額</t>
    <rPh sb="0" eb="2">
      <t>シュウニュウ</t>
    </rPh>
    <rPh sb="2" eb="3">
      <t>ズミ</t>
    </rPh>
    <rPh sb="3" eb="4">
      <t>ガク</t>
    </rPh>
    <phoneticPr fontId="1"/>
  </si>
  <si>
    <t>予算現額</t>
    <rPh sb="0" eb="2">
      <t>ヨサン</t>
    </rPh>
    <rPh sb="2" eb="3">
      <t>ゲン</t>
    </rPh>
    <rPh sb="3" eb="4">
      <t>ガク</t>
    </rPh>
    <phoneticPr fontId="1"/>
  </si>
  <si>
    <t>うち県費
補助金
相当額</t>
    <rPh sb="2" eb="4">
      <t>ケンピ</t>
    </rPh>
    <rPh sb="5" eb="8">
      <t>ホジョキン</t>
    </rPh>
    <rPh sb="9" eb="11">
      <t>ソウトウ</t>
    </rPh>
    <rPh sb="11" eb="12">
      <t>ガク</t>
    </rPh>
    <phoneticPr fontId="1"/>
  </si>
  <si>
    <t>支出済額</t>
    <rPh sb="0" eb="2">
      <t>シシュツ</t>
    </rPh>
    <rPh sb="2" eb="3">
      <t>スミ</t>
    </rPh>
    <rPh sb="3" eb="4">
      <t>ガク</t>
    </rPh>
    <phoneticPr fontId="1"/>
  </si>
  <si>
    <t>翌年度
繰越額</t>
    <rPh sb="0" eb="2">
      <t>ヨクネン</t>
    </rPh>
    <rPh sb="2" eb="3">
      <t>ド</t>
    </rPh>
    <rPh sb="4" eb="6">
      <t>クリコシ</t>
    </rPh>
    <rPh sb="6" eb="7">
      <t>ガク</t>
    </rPh>
    <phoneticPr fontId="1"/>
  </si>
  <si>
    <t>（項）</t>
    <rPh sb="1" eb="2">
      <t>コウ</t>
    </rPh>
    <phoneticPr fontId="1"/>
  </si>
  <si>
    <t>（目）</t>
    <rPh sb="1" eb="2">
      <t>モク</t>
    </rPh>
    <phoneticPr fontId="1"/>
  </si>
  <si>
    <t>　１　「地方公共団体」の「科目」は、歳入にあたっては、款、項、目、節を、歳出にあたっては、款、項、目をそれぞれ記載すること。</t>
    <rPh sb="4" eb="6">
      <t>チホウ</t>
    </rPh>
    <rPh sb="6" eb="8">
      <t>コウキョウ</t>
    </rPh>
    <rPh sb="8" eb="10">
      <t>ダンタイ</t>
    </rPh>
    <rPh sb="13" eb="15">
      <t>カモク</t>
    </rPh>
    <rPh sb="18" eb="20">
      <t>サイニュウ</t>
    </rPh>
    <rPh sb="27" eb="28">
      <t>カン</t>
    </rPh>
    <rPh sb="29" eb="30">
      <t>コウ</t>
    </rPh>
    <rPh sb="31" eb="32">
      <t>モク</t>
    </rPh>
    <rPh sb="33" eb="34">
      <t>セツ</t>
    </rPh>
    <rPh sb="36" eb="38">
      <t>サイシュツ</t>
    </rPh>
    <rPh sb="45" eb="46">
      <t>カン</t>
    </rPh>
    <rPh sb="47" eb="48">
      <t>コウ</t>
    </rPh>
    <rPh sb="49" eb="50">
      <t>モク</t>
    </rPh>
    <rPh sb="55" eb="57">
      <t>キサイ</t>
    </rPh>
    <phoneticPr fontId="1"/>
  </si>
  <si>
    <t>　２　「予算現額」は、歳入にあたっては、当初予算額、補正予算額等の区分を、歳出にあたっては、当初予算額、補正予算額、予備費支出額、流用</t>
    <rPh sb="4" eb="6">
      <t>ヨサン</t>
    </rPh>
    <rPh sb="6" eb="7">
      <t>ゲン</t>
    </rPh>
    <rPh sb="7" eb="8">
      <t>ガク</t>
    </rPh>
    <rPh sb="11" eb="13">
      <t>サイニュウ</t>
    </rPh>
    <rPh sb="20" eb="22">
      <t>トウショ</t>
    </rPh>
    <rPh sb="22" eb="24">
      <t>ヨサン</t>
    </rPh>
    <rPh sb="24" eb="25">
      <t>ガク</t>
    </rPh>
    <rPh sb="26" eb="28">
      <t>ホセイ</t>
    </rPh>
    <rPh sb="28" eb="30">
      <t>ヨサン</t>
    </rPh>
    <rPh sb="30" eb="31">
      <t>ガク</t>
    </rPh>
    <rPh sb="31" eb="32">
      <t>トウ</t>
    </rPh>
    <rPh sb="33" eb="35">
      <t>クブン</t>
    </rPh>
    <rPh sb="37" eb="39">
      <t>サイシュツ</t>
    </rPh>
    <rPh sb="46" eb="48">
      <t>トウショ</t>
    </rPh>
    <rPh sb="48" eb="50">
      <t>ヨサン</t>
    </rPh>
    <rPh sb="50" eb="51">
      <t>ガク</t>
    </rPh>
    <rPh sb="52" eb="54">
      <t>ホセイ</t>
    </rPh>
    <rPh sb="54" eb="56">
      <t>ヨサン</t>
    </rPh>
    <rPh sb="56" eb="57">
      <t>ガク</t>
    </rPh>
    <rPh sb="58" eb="61">
      <t>ヨビヒ</t>
    </rPh>
    <rPh sb="61" eb="64">
      <t>シシュツガク</t>
    </rPh>
    <rPh sb="65" eb="67">
      <t>リュウヨウ</t>
    </rPh>
    <phoneticPr fontId="1"/>
  </si>
  <si>
    <t>　　増減額等の区分を明らかにして記載すること。</t>
    <rPh sb="2" eb="5">
      <t>ゾウゲンガク</t>
    </rPh>
    <rPh sb="5" eb="6">
      <t>トウ</t>
    </rPh>
    <rPh sb="7" eb="9">
      <t>クブン</t>
    </rPh>
    <rPh sb="10" eb="11">
      <t>アキ</t>
    </rPh>
    <rPh sb="16" eb="18">
      <t>キサイ</t>
    </rPh>
    <phoneticPr fontId="1"/>
  </si>
  <si>
    <t>　３　補助事業等の地方公共団体の歳出予算額の繰越が行われた場合における翌年度に係る補助金調書の作成は本表に準ずること。この場合におい</t>
    <rPh sb="3" eb="5">
      <t>ホジョ</t>
    </rPh>
    <rPh sb="5" eb="8">
      <t>ジギョウトウ</t>
    </rPh>
    <rPh sb="9" eb="11">
      <t>チホウ</t>
    </rPh>
    <rPh sb="11" eb="13">
      <t>コウキョウ</t>
    </rPh>
    <rPh sb="13" eb="15">
      <t>ダンタイ</t>
    </rPh>
    <rPh sb="16" eb="18">
      <t>サイシュツ</t>
    </rPh>
    <rPh sb="18" eb="20">
      <t>ヨサン</t>
    </rPh>
    <rPh sb="20" eb="21">
      <t>ガク</t>
    </rPh>
    <rPh sb="22" eb="24">
      <t>クリコシ</t>
    </rPh>
    <rPh sb="25" eb="26">
      <t>オコナ</t>
    </rPh>
    <rPh sb="29" eb="31">
      <t>バアイ</t>
    </rPh>
    <rPh sb="35" eb="38">
      <t>ヨクネンド</t>
    </rPh>
    <rPh sb="39" eb="40">
      <t>カカ</t>
    </rPh>
    <rPh sb="41" eb="44">
      <t>ホジョキン</t>
    </rPh>
    <rPh sb="44" eb="46">
      <t>チョウショ</t>
    </rPh>
    <rPh sb="47" eb="49">
      <t>サクセイ</t>
    </rPh>
    <rPh sb="50" eb="51">
      <t>ホン</t>
    </rPh>
    <rPh sb="51" eb="52">
      <t>ピョウ</t>
    </rPh>
    <rPh sb="53" eb="54">
      <t>ジュン</t>
    </rPh>
    <rPh sb="61" eb="63">
      <t>バアイ</t>
    </rPh>
    <phoneticPr fontId="1"/>
  </si>
  <si>
    <t>　　て、地方公共団体の歳入の「科目」に「前年度繰越金」を掲げる場合は、その「予算現額」及び「収入済額」の数字の下欄に県費補助額を（　）</t>
    <rPh sb="4" eb="6">
      <t>チホウ</t>
    </rPh>
    <rPh sb="6" eb="8">
      <t>コウキョウ</t>
    </rPh>
    <rPh sb="8" eb="10">
      <t>ダンタイ</t>
    </rPh>
    <rPh sb="11" eb="13">
      <t>サイニュウ</t>
    </rPh>
    <rPh sb="15" eb="17">
      <t>カモク</t>
    </rPh>
    <rPh sb="20" eb="23">
      <t>ゼンネンド</t>
    </rPh>
    <rPh sb="23" eb="25">
      <t>クリコシ</t>
    </rPh>
    <rPh sb="25" eb="26">
      <t>キン</t>
    </rPh>
    <rPh sb="28" eb="29">
      <t>カカ</t>
    </rPh>
    <rPh sb="31" eb="33">
      <t>バアイ</t>
    </rPh>
    <rPh sb="38" eb="40">
      <t>ヨサン</t>
    </rPh>
    <rPh sb="40" eb="41">
      <t>ゲン</t>
    </rPh>
    <rPh sb="41" eb="42">
      <t>ガク</t>
    </rPh>
    <rPh sb="43" eb="44">
      <t>オヨ</t>
    </rPh>
    <rPh sb="46" eb="48">
      <t>シュウニュウ</t>
    </rPh>
    <rPh sb="48" eb="49">
      <t>スミ</t>
    </rPh>
    <rPh sb="49" eb="50">
      <t>ガク</t>
    </rPh>
    <rPh sb="52" eb="54">
      <t>スウジ</t>
    </rPh>
    <rPh sb="55" eb="56">
      <t>ゲ</t>
    </rPh>
    <rPh sb="56" eb="57">
      <t>ラン</t>
    </rPh>
    <rPh sb="58" eb="60">
      <t>ケンピ</t>
    </rPh>
    <rPh sb="60" eb="62">
      <t>ホジョ</t>
    </rPh>
    <rPh sb="62" eb="63">
      <t>ガク</t>
    </rPh>
    <phoneticPr fontId="1"/>
  </si>
  <si>
    <t>　　をもって付記すること。</t>
    <rPh sb="6" eb="8">
      <t>フキ</t>
    </rPh>
    <phoneticPr fontId="1"/>
  </si>
  <si>
    <t>　４　「備考」欄は、参考となるべき事項を適宜記載すること。</t>
    <rPh sb="4" eb="6">
      <t>ビコウ</t>
    </rPh>
    <rPh sb="7" eb="8">
      <t>ラン</t>
    </rPh>
    <rPh sb="10" eb="12">
      <t>サンコウ</t>
    </rPh>
    <rPh sb="17" eb="19">
      <t>ジコウ</t>
    </rPh>
    <rPh sb="20" eb="22">
      <t>テキギ</t>
    </rPh>
    <rPh sb="22" eb="24">
      <t>キサイ</t>
    </rPh>
    <phoneticPr fontId="1"/>
  </si>
  <si>
    <t>様式５</t>
    <rPh sb="0" eb="2">
      <t>ヨウシキ</t>
    </rPh>
    <phoneticPr fontId="1"/>
  </si>
  <si>
    <t>保健医療費</t>
    <rPh sb="0" eb="5">
      <t>ホケンイリョウヒ</t>
    </rPh>
    <phoneticPr fontId="1"/>
  </si>
  <si>
    <t>疾病対策費</t>
    <rPh sb="0" eb="5">
      <t>シッペイタイサクヒ</t>
    </rPh>
    <phoneticPr fontId="1"/>
  </si>
  <si>
    <t>　　施設整備事業）費補助金の補助対象事業の遂行状況報告書</t>
    <rPh sb="2" eb="4">
      <t>シセツ</t>
    </rPh>
    <rPh sb="4" eb="6">
      <t>セイビ</t>
    </rPh>
    <rPh sb="6" eb="8">
      <t>ジギョウ</t>
    </rPh>
    <rPh sb="9" eb="10">
      <t>ヒ</t>
    </rPh>
    <rPh sb="10" eb="13">
      <t>ホジョキン</t>
    </rPh>
    <phoneticPr fontId="2"/>
  </si>
  <si>
    <r>
      <t>　</t>
    </r>
    <r>
      <rPr>
        <sz val="8"/>
        <color rgb="FFFF0000"/>
        <rFont val="ＭＳ 明朝"/>
        <family val="1"/>
        <charset val="128"/>
      </rPr>
      <t>○</t>
    </r>
    <r>
      <rPr>
        <sz val="8"/>
        <color theme="1"/>
        <rFont val="ＭＳ 明朝"/>
        <family val="1"/>
        <charset val="128"/>
      </rPr>
      <t>年　　月　　日現在</t>
    </r>
    <phoneticPr fontId="2"/>
  </si>
  <si>
    <t>（１）収入支出決算書（見込書）の抄本　※公立医療機関に限る</t>
    <rPh sb="3" eb="5">
      <t>シュウニュウ</t>
    </rPh>
    <rPh sb="5" eb="7">
      <t>シシュツ</t>
    </rPh>
    <rPh sb="11" eb="13">
      <t>ミコ</t>
    </rPh>
    <rPh sb="13" eb="14">
      <t>ショ</t>
    </rPh>
    <rPh sb="20" eb="22">
      <t>コウリツ</t>
    </rPh>
    <rPh sb="22" eb="26">
      <t>イリョウキカン</t>
    </rPh>
    <rPh sb="27" eb="28">
      <t>カギ</t>
    </rPh>
    <phoneticPr fontId="2"/>
  </si>
  <si>
    <t>（２）補助事業完了後の施設の写真</t>
    <rPh sb="7" eb="9">
      <t>カンリョウ</t>
    </rPh>
    <rPh sb="11" eb="13">
      <t>シセツ</t>
    </rPh>
    <phoneticPr fontId="2"/>
  </si>
  <si>
    <t>（３）契約書の写し（契約書が作成されない場合は、請求書の写し）</t>
    <rPh sb="10" eb="13">
      <t>ケイヤクショ</t>
    </rPh>
    <rPh sb="14" eb="16">
      <t>サクセイ</t>
    </rPh>
    <rPh sb="20" eb="22">
      <t>バアイ</t>
    </rPh>
    <rPh sb="24" eb="27">
      <t>セイキュウショ</t>
    </rPh>
    <rPh sb="28" eb="29">
      <t>ウツ</t>
    </rPh>
    <phoneticPr fontId="2"/>
  </si>
  <si>
    <t>　　　こと。）</t>
    <phoneticPr fontId="2"/>
  </si>
  <si>
    <t>（４）補助事業完成後の建物の構造概要及び平面図（各室の用途を示す</t>
    <rPh sb="3" eb="7">
      <t>ホジョジギョウ</t>
    </rPh>
    <rPh sb="7" eb="10">
      <t>カンセイゴ</t>
    </rPh>
    <rPh sb="11" eb="13">
      <t>タテモノ</t>
    </rPh>
    <rPh sb="14" eb="18">
      <t>コウゾウガイヨウ</t>
    </rPh>
    <rPh sb="18" eb="19">
      <t>オヨ</t>
    </rPh>
    <rPh sb="20" eb="23">
      <t>ヘイメンズ</t>
    </rPh>
    <rPh sb="24" eb="26">
      <t>カクシツ</t>
    </rPh>
    <rPh sb="27" eb="29">
      <t>ヨウト</t>
    </rPh>
    <rPh sb="30" eb="31">
      <t>シメ</t>
    </rPh>
    <phoneticPr fontId="2"/>
  </si>
  <si>
    <r>
      <rPr>
        <sz val="9"/>
        <color theme="1"/>
        <rFont val="ＭＳ ゴシック"/>
        <family val="3"/>
        <charset val="128"/>
      </rPr>
      <t>事  業</t>
    </r>
    <r>
      <rPr>
        <sz val="9"/>
        <color indexed="10"/>
        <rFont val="ＭＳ ゴシック"/>
        <family val="3"/>
        <charset val="128"/>
      </rPr>
      <t xml:space="preserve">  </t>
    </r>
    <r>
      <rPr>
        <sz val="9"/>
        <color indexed="8"/>
        <rFont val="ＭＳ ゴシック"/>
        <family val="3"/>
        <charset val="128"/>
      </rPr>
      <t>区  分</t>
    </r>
    <rPh sb="0" eb="1">
      <t>コト</t>
    </rPh>
    <rPh sb="3" eb="4">
      <t>ギョウ</t>
    </rPh>
    <rPh sb="6" eb="7">
      <t>ク</t>
    </rPh>
    <rPh sb="9" eb="10">
      <t>ブン</t>
    </rPh>
    <phoneticPr fontId="1"/>
  </si>
  <si>
    <t>１</t>
    <phoneticPr fontId="2"/>
  </si>
  <si>
    <t>２</t>
    <phoneticPr fontId="2"/>
  </si>
  <si>
    <t>３</t>
    <phoneticPr fontId="2"/>
  </si>
  <si>
    <t>４</t>
    <phoneticPr fontId="2"/>
  </si>
  <si>
    <t>前回までの交付決定額　　金</t>
    <rPh sb="0" eb="2">
      <t>ゼンカイ</t>
    </rPh>
    <rPh sb="5" eb="7">
      <t>コウフ</t>
    </rPh>
    <rPh sb="7" eb="9">
      <t>ケッテイ</t>
    </rPh>
    <rPh sb="9" eb="10">
      <t>ガク</t>
    </rPh>
    <rPh sb="12" eb="13">
      <t>キン</t>
    </rPh>
    <phoneticPr fontId="1"/>
  </si>
  <si>
    <t>申　　　請　　　額　　　金</t>
    <rPh sb="0" eb="1">
      <t>サル</t>
    </rPh>
    <rPh sb="4" eb="5">
      <t>ショウ</t>
    </rPh>
    <rPh sb="8" eb="9">
      <t>ガク</t>
    </rPh>
    <rPh sb="12" eb="13">
      <t>キン</t>
    </rPh>
    <phoneticPr fontId="1"/>
  </si>
  <si>
    <t>差引今回変更増減額　　　金</t>
    <rPh sb="0" eb="2">
      <t>サシヒキ</t>
    </rPh>
    <rPh sb="2" eb="4">
      <t>コンカイ</t>
    </rPh>
    <rPh sb="4" eb="6">
      <t>ヘンコウ</t>
    </rPh>
    <rPh sb="6" eb="7">
      <t>ゾウ</t>
    </rPh>
    <rPh sb="7" eb="9">
      <t>ゲンガク</t>
    </rPh>
    <rPh sb="12" eb="13">
      <t>キン</t>
    </rPh>
    <phoneticPr fontId="1"/>
  </si>
  <si>
    <t>　　　年　　月　　日付で交付決定を受けた標記について次のとおり関係</t>
    <rPh sb="10" eb="11">
      <t>ヅケ</t>
    </rPh>
    <rPh sb="12" eb="16">
      <t>コウフケッテイ</t>
    </rPh>
    <rPh sb="17" eb="18">
      <t>ウ</t>
    </rPh>
    <rPh sb="20" eb="22">
      <t>ヒョウキ</t>
    </rPh>
    <rPh sb="26" eb="27">
      <t>ツギ</t>
    </rPh>
    <rPh sb="31" eb="33">
      <t>カンケイ</t>
    </rPh>
    <phoneticPr fontId="2"/>
  </si>
  <si>
    <t>書類を添えて報告します。</t>
    <rPh sb="0" eb="2">
      <t>ショルイ</t>
    </rPh>
    <rPh sb="3" eb="4">
      <t>ソ</t>
    </rPh>
    <rPh sb="6" eb="8">
      <t>ホウコク</t>
    </rPh>
    <phoneticPr fontId="2"/>
  </si>
  <si>
    <t>　経費所要額精算書　別紙１</t>
    <phoneticPr fontId="2"/>
  </si>
  <si>
    <t>　事業実績報告書　別紙２</t>
    <rPh sb="9" eb="11">
      <t>ベッシ</t>
    </rPh>
    <phoneticPr fontId="2"/>
  </si>
  <si>
    <t>令和　年度愛知県新興感染症対応力強化事業（協定締結医療機関</t>
    <rPh sb="0" eb="2">
      <t>レイワ</t>
    </rPh>
    <rPh sb="3" eb="5">
      <t>ネンド</t>
    </rPh>
    <rPh sb="5" eb="8">
      <t>アイチケン</t>
    </rPh>
    <rPh sb="8" eb="13">
      <t>シンコウカンセンショウ</t>
    </rPh>
    <rPh sb="13" eb="16">
      <t>タイオウリョク</t>
    </rPh>
    <rPh sb="16" eb="20">
      <t>キョウカジギョウ</t>
    </rPh>
    <rPh sb="21" eb="23">
      <t>キョウテイ</t>
    </rPh>
    <rPh sb="23" eb="25">
      <t>テイケツ</t>
    </rPh>
    <rPh sb="25" eb="29">
      <t>イリョウキカン</t>
    </rPh>
    <phoneticPr fontId="2"/>
  </si>
  <si>
    <t>施設整備事業）費補助金の事業実績報告書　　　　　　　　　　</t>
    <rPh sb="0" eb="2">
      <t>シセツ</t>
    </rPh>
    <rPh sb="2" eb="6">
      <t>セイビジギョウ</t>
    </rPh>
    <rPh sb="7" eb="8">
      <t>ヒ</t>
    </rPh>
    <rPh sb="8" eb="11">
      <t>ホジョキン</t>
    </rPh>
    <rPh sb="12" eb="14">
      <t>ジギョウ</t>
    </rPh>
    <rPh sb="14" eb="16">
      <t>ジッセキ</t>
    </rPh>
    <rPh sb="16" eb="19">
      <t>ホウコクショ</t>
    </rPh>
    <phoneticPr fontId="2"/>
  </si>
  <si>
    <t>様式４－１</t>
    <rPh sb="0" eb="2">
      <t>ヨウシキ</t>
    </rPh>
    <phoneticPr fontId="2"/>
  </si>
  <si>
    <t>（７）その他参考資料</t>
    <rPh sb="5" eb="6">
      <t>ホカ</t>
    </rPh>
    <rPh sb="6" eb="10">
      <t>サンコウシリョウ</t>
    </rPh>
    <phoneticPr fontId="2"/>
  </si>
  <si>
    <t>　　 愛知県知事　　殿</t>
    <rPh sb="3" eb="8">
      <t>アイチケンチジ</t>
    </rPh>
    <phoneticPr fontId="2"/>
  </si>
  <si>
    <t>　　愛知県知事　　殿</t>
    <rPh sb="2" eb="5">
      <t>アイチケン</t>
    </rPh>
    <rPh sb="5" eb="7">
      <t>チジ</t>
    </rPh>
    <phoneticPr fontId="2"/>
  </si>
  <si>
    <t>４　「県費補助所要額 (G)」欄は、(F) 欄の額に要綱別表第５欄に定める率を乗じて得た額を記入する（ただし、1,000円未満の端数が生じた場合は、これを</t>
    <rPh sb="3" eb="10">
      <t>ケンピホジョショヨウガク</t>
    </rPh>
    <rPh sb="28" eb="30">
      <t>ベッピョウ</t>
    </rPh>
    <rPh sb="32" eb="33">
      <t>ラン</t>
    </rPh>
    <phoneticPr fontId="1"/>
  </si>
  <si>
    <t>　　切り捨てるものとする。</t>
    <rPh sb="2" eb="3">
      <t>キ</t>
    </rPh>
    <rPh sb="4" eb="5">
      <t>ス</t>
    </rPh>
    <phoneticPr fontId="2"/>
  </si>
  <si>
    <t>整備費内訳の「費目」欄は、交付要綱別表３欄の種目別に区分して記入すること。</t>
    <rPh sb="17" eb="19">
      <t>ベッピョウ</t>
    </rPh>
    <rPh sb="20" eb="21">
      <t>ラン</t>
    </rPh>
    <rPh sb="22" eb="25">
      <t>シュモクベツ</t>
    </rPh>
    <rPh sb="26" eb="28">
      <t>クブン</t>
    </rPh>
    <rPh sb="30" eb="32">
      <t>キニュウ</t>
    </rPh>
    <phoneticPr fontId="2"/>
  </si>
  <si>
    <t>　１．事業施工状況</t>
    <rPh sb="7" eb="9">
      <t>ジョウキョウ</t>
    </rPh>
    <phoneticPr fontId="2"/>
  </si>
  <si>
    <t>←補助事業完了から30日経過日または令和7年４月５日のいずれか早い日</t>
    <rPh sb="1" eb="5">
      <t>ホジョジギョウ</t>
    </rPh>
    <rPh sb="5" eb="7">
      <t>カンリョウ</t>
    </rPh>
    <rPh sb="11" eb="12">
      <t>ニチ</t>
    </rPh>
    <rPh sb="12" eb="15">
      <t>ケイカビ</t>
    </rPh>
    <rPh sb="18" eb="20">
      <t>レイワ</t>
    </rPh>
    <rPh sb="21" eb="22">
      <t>ネン</t>
    </rPh>
    <rPh sb="23" eb="24">
      <t>ガツ</t>
    </rPh>
    <rPh sb="25" eb="26">
      <t>ニチ</t>
    </rPh>
    <rPh sb="31" eb="32">
      <t>ハヤ</t>
    </rPh>
    <rPh sb="33" eb="34">
      <t>ヒ</t>
    </rPh>
    <phoneticPr fontId="2"/>
  </si>
  <si>
    <t>　補助金精算額</t>
    <rPh sb="3" eb="4">
      <t>キン</t>
    </rPh>
    <phoneticPr fontId="2"/>
  </si>
  <si>
    <t>←交付申請額と精算額に相違が１千円でもある場合、変更交付申請を事前にする必要があります。</t>
    <rPh sb="1" eb="6">
      <t>コウフシンセイガク</t>
    </rPh>
    <rPh sb="7" eb="10">
      <t>セイサンガク</t>
    </rPh>
    <rPh sb="11" eb="13">
      <t>ソウイ</t>
    </rPh>
    <rPh sb="15" eb="17">
      <t>センエン</t>
    </rPh>
    <rPh sb="21" eb="23">
      <t>バアイ</t>
    </rPh>
    <rPh sb="24" eb="30">
      <t>ヘンコウコウフシンセイ</t>
    </rPh>
    <rPh sb="31" eb="33">
      <t>ジゼン</t>
    </rPh>
    <rPh sb="36" eb="38">
      <t>ヒツヨウ</t>
    </rPh>
    <phoneticPr fontId="2"/>
  </si>
  <si>
    <t>２の金額の積算内訳等の記載内容を確認するための書類（確定申告書の写し、課税売上割合等が把握できる資料、特定収入の割合を確認できる資料）を添付する。</t>
    <rPh sb="2" eb="4">
      <t>キンガク</t>
    </rPh>
    <rPh sb="5" eb="7">
      <t>セキサン</t>
    </rPh>
    <rPh sb="7" eb="9">
      <t>ウチワケ</t>
    </rPh>
    <rPh sb="9" eb="10">
      <t>トウ</t>
    </rPh>
    <rPh sb="11" eb="13">
      <t>キサイ</t>
    </rPh>
    <phoneticPr fontId="2"/>
  </si>
  <si>
    <t>国庫補助
基 本 額</t>
  </si>
  <si>
    <t>国庫補助
所 要 額</t>
  </si>
  <si>
    <t>Ｈ</t>
    <phoneticPr fontId="1"/>
  </si>
  <si>
    <t>Ｉ</t>
    <phoneticPr fontId="1"/>
  </si>
  <si>
    <t>Ｊ</t>
    <phoneticPr fontId="1"/>
  </si>
  <si>
    <t>要国庫補助額</t>
    <rPh sb="1" eb="5">
      <t>コッコホジョ</t>
    </rPh>
    <phoneticPr fontId="30"/>
  </si>
  <si>
    <t>要県費補助額</t>
    <rPh sb="1" eb="3">
      <t>ケンピ</t>
    </rPh>
    <rPh sb="3" eb="5">
      <t>ホジョ</t>
    </rPh>
    <rPh sb="5" eb="6">
      <t>ガク</t>
    </rPh>
    <phoneticPr fontId="30"/>
  </si>
  <si>
    <t>H－Ｊ＝Ｋ</t>
    <phoneticPr fontId="1"/>
  </si>
  <si>
    <t>県費補助
所 要 額</t>
    <rPh sb="0" eb="4">
      <t>ケンピホジョ</t>
    </rPh>
    <rPh sb="5" eb="6">
      <t>ショ</t>
    </rPh>
    <rPh sb="7" eb="8">
      <t>ヨウ</t>
    </rPh>
    <rPh sb="9" eb="10">
      <t>ガク</t>
    </rPh>
    <phoneticPr fontId="1"/>
  </si>
  <si>
    <t>仕入れに係る消 費 税 等
相　当　額</t>
    <phoneticPr fontId="30"/>
  </si>
  <si>
    <t>３　（L）欄及び（M）欄については交付要綱の６による変更交付申請手続の他は斜線を引くこと。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5" eb="36">
      <t>ホカ</t>
    </rPh>
    <rPh sb="37" eb="39">
      <t>シャセン</t>
    </rPh>
    <rPh sb="40" eb="41">
      <t>ヒ</t>
    </rPh>
    <phoneticPr fontId="1"/>
  </si>
  <si>
    <t>←医療法人の場合は医療法人名と代表者の職名・氏名</t>
    <rPh sb="1" eb="5">
      <t>イリョウホウジン</t>
    </rPh>
    <rPh sb="6" eb="8">
      <t>バアイ</t>
    </rPh>
    <rPh sb="9" eb="14">
      <t>イリョウホウジンメイ</t>
    </rPh>
    <rPh sb="15" eb="18">
      <t>ダイヒョウシャ</t>
    </rPh>
    <rPh sb="19" eb="20">
      <t>ショク</t>
    </rPh>
    <rPh sb="20" eb="21">
      <t>メイ</t>
    </rPh>
    <rPh sb="22" eb="24">
      <t>シメイ</t>
    </rPh>
    <phoneticPr fontId="1"/>
  </si>
  <si>
    <t>　個人開業の場合は開業者の氏名となります。</t>
    <rPh sb="1" eb="5">
      <t>コジンカイギョウ</t>
    </rPh>
    <rPh sb="6" eb="8">
      <t>バアイ</t>
    </rPh>
    <rPh sb="9" eb="12">
      <t>カイギョウシャ</t>
    </rPh>
    <rPh sb="13" eb="15">
      <t>シメイ</t>
    </rPh>
    <phoneticPr fontId="1"/>
  </si>
  <si>
    <t>無</t>
  </si>
  <si>
    <t>　</t>
    <phoneticPr fontId="2"/>
  </si>
  <si>
    <t>令和　年　月　日</t>
    <phoneticPr fontId="2"/>
  </si>
  <si>
    <t>様式１－１</t>
    <rPh sb="0" eb="2">
      <t>ヨウシキ</t>
    </rPh>
    <phoneticPr fontId="1"/>
  </si>
  <si>
    <t>←医療機関独自で文書管理番号があれば記載、なければ空欄</t>
    <rPh sb="1" eb="5">
      <t>イリョウキカン</t>
    </rPh>
    <rPh sb="5" eb="7">
      <t>ドクジ</t>
    </rPh>
    <rPh sb="8" eb="10">
      <t>ブンショ</t>
    </rPh>
    <rPh sb="10" eb="12">
      <t>カンリ</t>
    </rPh>
    <rPh sb="12" eb="14">
      <t>バンゴウ</t>
    </rPh>
    <rPh sb="18" eb="20">
      <t>キサイ</t>
    </rPh>
    <rPh sb="25" eb="27">
      <t>クウラン</t>
    </rPh>
    <phoneticPr fontId="1"/>
  </si>
  <si>
    <t>　　 愛知県知事　　殿</t>
    <rPh sb="3" eb="8">
      <t>アイチケンチジ</t>
    </rPh>
    <phoneticPr fontId="1"/>
  </si>
  <si>
    <t>　　　　　施設整備事業）費補助金の（変更）交付申請書　　　　　　　　</t>
    <rPh sb="5" eb="7">
      <t>シセツ</t>
    </rPh>
    <rPh sb="7" eb="11">
      <t>セイビジギョウ</t>
    </rPh>
    <rPh sb="12" eb="13">
      <t>ヒ</t>
    </rPh>
    <rPh sb="13" eb="16">
      <t>ホジョキン</t>
    </rPh>
    <rPh sb="18" eb="20">
      <t>ヘンコウ</t>
    </rPh>
    <rPh sb="21" eb="23">
      <t>コウフ</t>
    </rPh>
    <rPh sb="23" eb="26">
      <t>シンセイショ</t>
    </rPh>
    <phoneticPr fontId="1"/>
  </si>
  <si>
    <t>　標記について、次により補助金を交付されるよう関係書類を添えて申請</t>
    <rPh sb="31" eb="33">
      <t>シンセイ</t>
    </rPh>
    <phoneticPr fontId="1"/>
  </si>
  <si>
    <t>します。</t>
    <phoneticPr fontId="1"/>
  </si>
  <si>
    <t>１</t>
    <phoneticPr fontId="1"/>
  </si>
  <si>
    <t>　補助金申請額</t>
    <rPh sb="1" eb="4">
      <t>ホジョキン</t>
    </rPh>
    <phoneticPr fontId="1"/>
  </si>
  <si>
    <t>←内示額を超過することはできません。</t>
    <rPh sb="1" eb="4">
      <t>ナイジガク</t>
    </rPh>
    <rPh sb="5" eb="7">
      <t>チョウカ</t>
    </rPh>
    <phoneticPr fontId="1"/>
  </si>
  <si>
    <t>２</t>
    <phoneticPr fontId="1"/>
  </si>
  <si>
    <t>　経費所要額調　別紙１</t>
    <rPh sb="8" eb="10">
      <t>ベッシ</t>
    </rPh>
    <phoneticPr fontId="1"/>
  </si>
  <si>
    <t>３</t>
    <phoneticPr fontId="1"/>
  </si>
  <si>
    <t>　事業計画書　別紙２</t>
    <rPh sb="7" eb="9">
      <t>ベッシ</t>
    </rPh>
    <phoneticPr fontId="1"/>
  </si>
  <si>
    <t>４</t>
    <phoneticPr fontId="1"/>
  </si>
  <si>
    <t>　添付書類</t>
    <phoneticPr fontId="1"/>
  </si>
  <si>
    <t>　（１）　歳入歳出予算抄本　※公立医療機関に限る</t>
    <rPh sb="15" eb="17">
      <t>コウリツ</t>
    </rPh>
    <rPh sb="17" eb="21">
      <t>イリョウキカン</t>
    </rPh>
    <rPh sb="22" eb="23">
      <t>カギ</t>
    </rPh>
    <phoneticPr fontId="1"/>
  </si>
  <si>
    <t>　（２）　対象事業の建物及び各室用途等の配置見取図</t>
    <rPh sb="5" eb="9">
      <t>タイショウジギョウ</t>
    </rPh>
    <rPh sb="10" eb="12">
      <t>タテモノ</t>
    </rPh>
    <rPh sb="12" eb="13">
      <t>オヨ</t>
    </rPh>
    <rPh sb="14" eb="16">
      <t>カクシツ</t>
    </rPh>
    <rPh sb="16" eb="18">
      <t>ヨウト</t>
    </rPh>
    <rPh sb="18" eb="19">
      <t>トウ</t>
    </rPh>
    <rPh sb="20" eb="22">
      <t>ハイチ</t>
    </rPh>
    <rPh sb="22" eb="24">
      <t>ミト</t>
    </rPh>
    <rPh sb="24" eb="25">
      <t>ズ</t>
    </rPh>
    <phoneticPr fontId="1"/>
  </si>
  <si>
    <t>　（３）　工事設計図、仕様書及び仕訳書</t>
    <rPh sb="5" eb="10">
      <t>コウジセッケイズ</t>
    </rPh>
    <rPh sb="11" eb="14">
      <t>シヨウショ</t>
    </rPh>
    <rPh sb="14" eb="15">
      <t>オヨ</t>
    </rPh>
    <rPh sb="16" eb="19">
      <t>シワケショ</t>
    </rPh>
    <phoneticPr fontId="1"/>
  </si>
  <si>
    <t>　（４）　その他参考資料</t>
    <rPh sb="7" eb="8">
      <t>タ</t>
    </rPh>
    <rPh sb="8" eb="12">
      <t>サンコウシリョウ</t>
    </rPh>
    <phoneticPr fontId="1"/>
  </si>
  <si>
    <t>←見積書など</t>
    <rPh sb="1" eb="4">
      <t>ミツモリショ</t>
    </rPh>
    <phoneticPr fontId="1"/>
  </si>
  <si>
    <t>５</t>
    <phoneticPr fontId="1"/>
  </si>
  <si>
    <t>別紙２</t>
    <phoneticPr fontId="1"/>
  </si>
  <si>
    <t>事　　　　業　　　　計　　　　画　　　　書</t>
    <phoneticPr fontId="1"/>
  </si>
  <si>
    <t>別紙２は、別紙の事業区分（病室、病棟等、保管庫）ごとに作成してください。</t>
    <rPh sb="0" eb="2">
      <t>ベッシ</t>
    </rPh>
    <rPh sb="5" eb="7">
      <t>ベッシ</t>
    </rPh>
    <rPh sb="8" eb="12">
      <t>ジギョウクブン</t>
    </rPh>
    <rPh sb="13" eb="15">
      <t>ビョウシツ</t>
    </rPh>
    <rPh sb="16" eb="19">
      <t>ビョウトウトウ</t>
    </rPh>
    <rPh sb="20" eb="23">
      <t>ホカンコ</t>
    </rPh>
    <rPh sb="27" eb="29">
      <t>サクセイ</t>
    </rPh>
    <phoneticPr fontId="1"/>
  </si>
  <si>
    <t>←プルダウンから選択</t>
    <rPh sb="8" eb="10">
      <t>センタク</t>
    </rPh>
    <phoneticPr fontId="1"/>
  </si>
  <si>
    <t>補助（間接補助）事業者名</t>
    <rPh sb="0" eb="2">
      <t>ホジョ</t>
    </rPh>
    <rPh sb="3" eb="5">
      <t>カンセツ</t>
    </rPh>
    <rPh sb="5" eb="7">
      <t>ホジョ</t>
    </rPh>
    <rPh sb="8" eb="12">
      <t>ジギョウシャメイ</t>
    </rPh>
    <phoneticPr fontId="1"/>
  </si>
  <si>
    <t>所在地</t>
    <rPh sb="0" eb="3">
      <t>ショザイチ</t>
    </rPh>
    <phoneticPr fontId="1"/>
  </si>
  <si>
    <t>建物の構造及び面積</t>
    <phoneticPr fontId="1"/>
  </si>
  <si>
    <t>構造：</t>
    <rPh sb="0" eb="2">
      <t>コウゾウ</t>
    </rPh>
    <phoneticPr fontId="1"/>
  </si>
  <si>
    <t>←構造はプルダウンから選択</t>
    <rPh sb="1" eb="3">
      <t>コウゾウ</t>
    </rPh>
    <rPh sb="11" eb="13">
      <t>センタク</t>
    </rPh>
    <phoneticPr fontId="1"/>
  </si>
  <si>
    <t>建築面積 　</t>
    <rPh sb="0" eb="2">
      <t>ケンチク</t>
    </rPh>
    <phoneticPr fontId="1"/>
  </si>
  <si>
    <t>←倉庫を新たに作る場合や増改築の場合は
　既存施設に今回作る部分を合算して算出</t>
    <rPh sb="1" eb="3">
      <t>ソウコ</t>
    </rPh>
    <rPh sb="4" eb="5">
      <t>アラ</t>
    </rPh>
    <rPh sb="7" eb="8">
      <t>ツク</t>
    </rPh>
    <rPh sb="9" eb="11">
      <t>バアイ</t>
    </rPh>
    <rPh sb="12" eb="15">
      <t>ゾウカイチク</t>
    </rPh>
    <rPh sb="16" eb="18">
      <t>バアイ</t>
    </rPh>
    <rPh sb="21" eb="23">
      <t>キゾン</t>
    </rPh>
    <rPh sb="23" eb="25">
      <t>シセツ</t>
    </rPh>
    <rPh sb="26" eb="28">
      <t>コンカイ</t>
    </rPh>
    <rPh sb="28" eb="29">
      <t>ツク</t>
    </rPh>
    <rPh sb="30" eb="32">
      <t>ブブン</t>
    </rPh>
    <rPh sb="33" eb="35">
      <t>ガッサン</t>
    </rPh>
    <rPh sb="37" eb="39">
      <t>サンシュツ</t>
    </rPh>
    <phoneticPr fontId="1"/>
  </si>
  <si>
    <t>延べ面積</t>
    <phoneticPr fontId="1"/>
  </si>
  <si>
    <t>着工</t>
    <phoneticPr fontId="1"/>
  </si>
  <si>
    <t>～</t>
    <phoneticPr fontId="1"/>
  </si>
  <si>
    <t>　竣工</t>
    <phoneticPr fontId="1"/>
  </si>
  <si>
    <t>←内示通知日（令和７年７月７日）から令和８年３月３１日までの日付</t>
    <rPh sb="1" eb="5">
      <t>ナイジツウチ</t>
    </rPh>
    <rPh sb="5" eb="6">
      <t>ビ</t>
    </rPh>
    <rPh sb="7" eb="9">
      <t>レイワ</t>
    </rPh>
    <rPh sb="10" eb="11">
      <t>ネン</t>
    </rPh>
    <rPh sb="12" eb="13">
      <t>ガツ</t>
    </rPh>
    <rPh sb="14" eb="15">
      <t>ニチ</t>
    </rPh>
    <rPh sb="18" eb="20">
      <t>レイワ</t>
    </rPh>
    <rPh sb="21" eb="22">
      <t>ネン</t>
    </rPh>
    <rPh sb="23" eb="24">
      <t>ガツ</t>
    </rPh>
    <rPh sb="26" eb="27">
      <t>ニチ</t>
    </rPh>
    <rPh sb="30" eb="32">
      <t>ヒヅケ</t>
    </rPh>
    <phoneticPr fontId="1"/>
  </si>
  <si>
    <t>整備費内訳　　　　　　　　　　　　　　　　　　　　　　　　</t>
    <phoneticPr fontId="1"/>
  </si>
  <si>
    <t>区　分</t>
    <phoneticPr fontId="1"/>
  </si>
  <si>
    <t>費　　目</t>
    <phoneticPr fontId="1"/>
  </si>
  <si>
    <t>面　積　</t>
    <phoneticPr fontId="1"/>
  </si>
  <si>
    <t>単　価　</t>
    <phoneticPr fontId="1"/>
  </si>
  <si>
    <t>金　　額　</t>
    <phoneticPr fontId="1"/>
  </si>
  <si>
    <t>備　　考　</t>
    <phoneticPr fontId="1"/>
  </si>
  <si>
    <t>補助対象事業分</t>
    <rPh sb="0" eb="2">
      <t>ホジョ</t>
    </rPh>
    <rPh sb="2" eb="4">
      <t>タイショウ</t>
    </rPh>
    <rPh sb="4" eb="7">
      <t>ジギョウブン</t>
    </rPh>
    <phoneticPr fontId="1"/>
  </si>
  <si>
    <t>　　　　←　見積書に沿って記入してください</t>
    <rPh sb="6" eb="9">
      <t>ミツモリショ</t>
    </rPh>
    <rPh sb="10" eb="11">
      <t>ソ</t>
    </rPh>
    <rPh sb="13" eb="15">
      <t>キニュウ</t>
    </rPh>
    <phoneticPr fontId="1"/>
  </si>
  <si>
    <t>　　　　単価、小計、合計は自動計算</t>
    <rPh sb="4" eb="6">
      <t>タンカ</t>
    </rPh>
    <rPh sb="7" eb="9">
      <t>ショウケイ</t>
    </rPh>
    <rPh sb="10" eb="12">
      <t>ゴウケイ</t>
    </rPh>
    <rPh sb="13" eb="15">
      <t>ジドウ</t>
    </rPh>
    <rPh sb="15" eb="17">
      <t>ケイサン</t>
    </rPh>
    <phoneticPr fontId="1"/>
  </si>
  <si>
    <t>補助対象外事業分</t>
    <rPh sb="0" eb="2">
      <t>ホジョ</t>
    </rPh>
    <rPh sb="2" eb="4">
      <t>タイショウ</t>
    </rPh>
    <rPh sb="4" eb="5">
      <t>ソト</t>
    </rPh>
    <rPh sb="5" eb="8">
      <t>ジギョウブン</t>
    </rPh>
    <phoneticPr fontId="1"/>
  </si>
  <si>
    <t>合　計</t>
    <rPh sb="0" eb="1">
      <t>ゴウ</t>
    </rPh>
    <rPh sb="2" eb="3">
      <t>ケイ</t>
    </rPh>
    <phoneticPr fontId="1"/>
  </si>
  <si>
    <t>財源内訳</t>
    <phoneticPr fontId="1"/>
  </si>
  <si>
    <t>区分</t>
    <rPh sb="0" eb="2">
      <t>クブン</t>
    </rPh>
    <phoneticPr fontId="1"/>
  </si>
  <si>
    <t>金額</t>
    <rPh sb="0" eb="2">
      <t>キンガク</t>
    </rPh>
    <phoneticPr fontId="1"/>
  </si>
  <si>
    <t>（内　訳）</t>
    <rPh sb="1" eb="2">
      <t>ウチ</t>
    </rPh>
    <rPh sb="3" eb="4">
      <t>ヤク</t>
    </rPh>
    <phoneticPr fontId="1"/>
  </si>
  <si>
    <t>(1)  補助金</t>
    <phoneticPr fontId="1"/>
  </si>
  <si>
    <t>　　　　うち国</t>
    <phoneticPr fontId="1"/>
  </si>
  <si>
    <t>←記載事項があれば記載</t>
    <rPh sb="1" eb="5">
      <t>キサイジコウ</t>
    </rPh>
    <rPh sb="9" eb="11">
      <t>キサイ</t>
    </rPh>
    <phoneticPr fontId="1"/>
  </si>
  <si>
    <t>　　　　うち都道府県</t>
    <phoneticPr fontId="1"/>
  </si>
  <si>
    <t>(2)  地方債</t>
    <phoneticPr fontId="1"/>
  </si>
  <si>
    <t>(3)  寄付金</t>
    <phoneticPr fontId="1"/>
  </si>
  <si>
    <t>(4)  その他（診療収入等）</t>
    <rPh sb="9" eb="11">
      <t>シンリョウ</t>
    </rPh>
    <rPh sb="11" eb="13">
      <t>シュウニュウ</t>
    </rPh>
    <rPh sb="13" eb="14">
      <t>トウ</t>
    </rPh>
    <phoneticPr fontId="1"/>
  </si>
  <si>
    <t>計</t>
    <rPh sb="0" eb="1">
      <t>ケイ</t>
    </rPh>
    <phoneticPr fontId="1"/>
  </si>
  <si>
    <t>←自動計算</t>
    <rPh sb="1" eb="3">
      <t>ジドウ</t>
    </rPh>
    <rPh sb="3" eb="5">
      <t>ケイサン</t>
    </rPh>
    <phoneticPr fontId="1"/>
  </si>
  <si>
    <t>補助財産を取得する際に、当該補助財産を取得するための抵当権設定の有無</t>
    <phoneticPr fontId="1"/>
  </si>
  <si>
    <t>←プルダウンで選択</t>
    <rPh sb="7" eb="9">
      <t>センタク</t>
    </rPh>
    <phoneticPr fontId="1"/>
  </si>
  <si>
    <t>その他　参考事項　</t>
    <phoneticPr fontId="1"/>
  </si>
  <si>
    <t xml:space="preserve"> （注）１．</t>
    <phoneticPr fontId="1"/>
  </si>
  <si>
    <t>整備費内訳の「費目」欄は、交付要別表の第３欄の種目別に区分して記入すること。</t>
    <rPh sb="16" eb="18">
      <t>ベッピョウ</t>
    </rPh>
    <rPh sb="19" eb="20">
      <t>ダイ</t>
    </rPh>
    <rPh sb="21" eb="22">
      <t>ラン</t>
    </rPh>
    <rPh sb="23" eb="25">
      <t>シュモク</t>
    </rPh>
    <rPh sb="25" eb="26">
      <t>ベツ</t>
    </rPh>
    <rPh sb="27" eb="29">
      <t>クブン</t>
    </rPh>
    <rPh sb="31" eb="33">
      <t>キニュウ</t>
    </rPh>
    <phoneticPr fontId="1"/>
  </si>
  <si>
    <t>仕入れに係る消費税等
相当額</t>
    <phoneticPr fontId="30"/>
  </si>
  <si>
    <t>要国庫
補助額</t>
    <phoneticPr fontId="2"/>
  </si>
  <si>
    <t>要県費
補助額</t>
    <rPh sb="1" eb="3">
      <t>ケンピ</t>
    </rPh>
    <rPh sb="4" eb="6">
      <t>ホジョ</t>
    </rPh>
    <rPh sb="6" eb="7">
      <t>ガク</t>
    </rPh>
    <phoneticPr fontId="30"/>
  </si>
  <si>
    <t>(Ｈ)</t>
    <phoneticPr fontId="2"/>
  </si>
  <si>
    <t>(Ｉ)</t>
    <phoneticPr fontId="2"/>
  </si>
  <si>
    <t>(Ｊ)</t>
    <phoneticPr fontId="2"/>
  </si>
  <si>
    <t>←様式１－１別紙２より自動で反映</t>
    <rPh sb="1" eb="3">
      <t>ヨウシキ</t>
    </rPh>
    <rPh sb="6" eb="8">
      <t>ベッシ</t>
    </rPh>
    <rPh sb="11" eb="13">
      <t>ジドウ</t>
    </rPh>
    <rPh sb="14" eb="16">
      <t>ハンエイ</t>
    </rPh>
    <phoneticPr fontId="4"/>
  </si>
  <si>
    <t>令和　年度消費税及び地方消費税に係る仕入控除税額報告書</t>
    <rPh sb="0" eb="2">
      <t>レイワ</t>
    </rPh>
    <phoneticPr fontId="2"/>
  </si>
  <si>
    <t>　令和　年　月　日付けで交付決定を受けた令和　年度愛知県新興感染症対応力強化事業（協定締結医療機関施設整備）費補助金について、当該交付要綱第１２の規定により下記のとおり報告します。</t>
    <rPh sb="1" eb="3">
      <t>レイワ</t>
    </rPh>
    <rPh sb="9" eb="10">
      <t>ヅケ</t>
    </rPh>
    <rPh sb="12" eb="16">
      <t>コウフケッテイ</t>
    </rPh>
    <rPh sb="17" eb="18">
      <t>ウ</t>
    </rPh>
    <rPh sb="20" eb="22">
      <t>レイワ</t>
    </rPh>
    <rPh sb="23" eb="25">
      <t>ネンド</t>
    </rPh>
    <rPh sb="25" eb="28">
      <t>アイチケン</t>
    </rPh>
    <rPh sb="28" eb="33">
      <t>シンコウカンセンショウ</t>
    </rPh>
    <rPh sb="33" eb="36">
      <t>タイオウリョク</t>
    </rPh>
    <rPh sb="36" eb="38">
      <t>キョウカ</t>
    </rPh>
    <rPh sb="38" eb="40">
      <t>ジギョウ</t>
    </rPh>
    <rPh sb="41" eb="43">
      <t>キョウテイ</t>
    </rPh>
    <rPh sb="43" eb="45">
      <t>テイケツ</t>
    </rPh>
    <rPh sb="45" eb="49">
      <t>イリョウキカン</t>
    </rPh>
    <rPh sb="49" eb="53">
      <t>シセツセイビ</t>
    </rPh>
    <rPh sb="54" eb="55">
      <t>ヒ</t>
    </rPh>
    <rPh sb="55" eb="58">
      <t>ホジョキン</t>
    </rPh>
    <rPh sb="63" eb="69">
      <t>トウガイコウフヨウコウ</t>
    </rPh>
    <rPh sb="69" eb="70">
      <t>ダイ</t>
    </rPh>
    <rPh sb="73" eb="75">
      <t>キテイ</t>
    </rPh>
    <rPh sb="78" eb="80">
      <t>カキ</t>
    </rPh>
    <rPh sb="84" eb="86">
      <t>ホウコク</t>
    </rPh>
    <phoneticPr fontId="2"/>
  </si>
  <si>
    <t>　　令和　年度愛知県新興感染症対応力強化事業（協定締結医療機関</t>
    <rPh sb="2" eb="4">
      <t>レイワ</t>
    </rPh>
    <rPh sb="7" eb="10">
      <t>アイチケン</t>
    </rPh>
    <rPh sb="10" eb="15">
      <t>シンコウカンセンショウ</t>
    </rPh>
    <rPh sb="15" eb="18">
      <t>タイオウリョク</t>
    </rPh>
    <rPh sb="18" eb="22">
      <t>キョウカジギョウ</t>
    </rPh>
    <rPh sb="23" eb="27">
      <t>キョウテイテイケツ</t>
    </rPh>
    <rPh sb="27" eb="31">
      <t>イリョウキカン</t>
    </rPh>
    <phoneticPr fontId="2"/>
  </si>
  <si>
    <t>補助事業者名</t>
    <rPh sb="0" eb="6">
      <t>ホジョジギョウシャメイ</t>
    </rPh>
    <phoneticPr fontId="2"/>
  </si>
  <si>
    <t>　　　　　令和　年度愛知県新興感染症対応力強化事業（協定締結医療機関</t>
    <rPh sb="5" eb="7">
      <t>レイワ</t>
    </rPh>
    <rPh sb="8" eb="10">
      <t>ネンド</t>
    </rPh>
    <rPh sb="10" eb="13">
      <t>アイチケン</t>
    </rPh>
    <rPh sb="13" eb="18">
      <t>シンコウカンセンショウ</t>
    </rPh>
    <rPh sb="18" eb="21">
      <t>タイオウリョク</t>
    </rPh>
    <rPh sb="21" eb="25">
      <t>キョウカジギョウ</t>
    </rPh>
    <rPh sb="26" eb="28">
      <t>キョウテイ</t>
    </rPh>
    <rPh sb="28" eb="30">
      <t>テイケツ</t>
    </rPh>
    <rPh sb="30" eb="34">
      <t>イリョウキカン</t>
    </rPh>
    <phoneticPr fontId="1"/>
  </si>
  <si>
    <t>L</t>
    <phoneticPr fontId="1"/>
  </si>
  <si>
    <t>M</t>
    <phoneticPr fontId="1"/>
  </si>
  <si>
    <t>K－M＝N</t>
    <phoneticPr fontId="1"/>
  </si>
  <si>
    <t>事業区分</t>
    <rPh sb="2" eb="4">
      <t>クブン</t>
    </rPh>
    <phoneticPr fontId="1"/>
  </si>
  <si>
    <t>○階建</t>
    <rPh sb="1" eb="2">
      <t>カイ</t>
    </rPh>
    <rPh sb="2" eb="3">
      <t>ダ</t>
    </rPh>
    <phoneticPr fontId="1"/>
  </si>
  <si>
    <r>
      <rPr>
        <u/>
        <sz val="9"/>
        <rFont val="ＭＳ ゴシック"/>
        <family val="3"/>
        <charset val="128"/>
      </rPr>
      <t>　　　㎡</t>
    </r>
    <r>
      <rPr>
        <sz val="9"/>
        <rFont val="ＭＳ ゴシック"/>
        <family val="3"/>
        <charset val="128"/>
      </rPr>
      <t xml:space="preserve"> </t>
    </r>
    <phoneticPr fontId="1"/>
  </si>
  <si>
    <t>　　年　月　日</t>
    <phoneticPr fontId="1"/>
  </si>
  <si>
    <t>　　年　月　日</t>
    <rPh sb="2" eb="3">
      <t>ネン</t>
    </rPh>
    <rPh sb="4" eb="5">
      <t>ガツ</t>
    </rPh>
    <rPh sb="6" eb="7">
      <t>ニチ</t>
    </rPh>
    <phoneticPr fontId="1"/>
  </si>
  <si>
    <t>N</t>
    <phoneticPr fontId="1"/>
  </si>
  <si>
    <t>M－N＝O</t>
    <phoneticPr fontId="1"/>
  </si>
  <si>
    <r>
      <rPr>
        <u/>
        <sz val="9"/>
        <rFont val="ＭＳ 明朝"/>
        <family val="1"/>
        <charset val="128"/>
      </rPr>
      <t xml:space="preserve">           ㎡</t>
    </r>
    <r>
      <rPr>
        <sz val="9"/>
        <rFont val="ＭＳ 明朝"/>
        <family val="1"/>
        <charset val="128"/>
      </rPr>
      <t xml:space="preserve"> </t>
    </r>
    <phoneticPr fontId="4"/>
  </si>
  <si>
    <t>　補助事業者名</t>
    <rPh sb="1" eb="7">
      <t>ホジョジギョウシャメイ</t>
    </rPh>
    <phoneticPr fontId="2"/>
  </si>
  <si>
    <t>　確定時に減額した仕入れに係る消費税額</t>
    <rPh sb="1" eb="4">
      <t>カクテイジ</t>
    </rPh>
    <rPh sb="5" eb="7">
      <t>ゲンガク</t>
    </rPh>
    <rPh sb="9" eb="11">
      <t>シイ</t>
    </rPh>
    <rPh sb="13" eb="14">
      <t>カカワ</t>
    </rPh>
    <rPh sb="15" eb="18">
      <t>ショウヒゼイ</t>
    </rPh>
    <rPh sb="18" eb="19">
      <t>ガク</t>
    </rPh>
    <phoneticPr fontId="1"/>
  </si>
  <si>
    <t>　補助金返還相当額</t>
    <rPh sb="1" eb="4">
      <t>ホジョキン</t>
    </rPh>
    <rPh sb="4" eb="6">
      <t>ヘンカン</t>
    </rPh>
    <rPh sb="6" eb="8">
      <t>ソウトウ</t>
    </rPh>
    <rPh sb="8" eb="9">
      <t>ガク</t>
    </rPh>
    <phoneticPr fontId="1"/>
  </si>
  <si>
    <t>←医療機関独自で文書管理番号があれば記載、なければ空欄</t>
    <rPh sb="1" eb="5">
      <t>イリョウキカン</t>
    </rPh>
    <rPh sb="5" eb="7">
      <t>ドクジ</t>
    </rPh>
    <rPh sb="8" eb="10">
      <t>ブンショ</t>
    </rPh>
    <rPh sb="10" eb="12">
      <t>カンリ</t>
    </rPh>
    <rPh sb="12" eb="14">
      <t>バンゴウ</t>
    </rPh>
    <rPh sb="18" eb="20">
      <t>キサイ</t>
    </rPh>
    <rPh sb="25" eb="27">
      <t>クウラン</t>
    </rPh>
    <phoneticPr fontId="2"/>
  </si>
  <si>
    <t>←補助事業完了から30日経過したよりも早い日で、かつ令和７年４月５日よりも早い日</t>
    <rPh sb="1" eb="5">
      <t>ホジョジギョウ</t>
    </rPh>
    <rPh sb="5" eb="7">
      <t>カンリョウ</t>
    </rPh>
    <rPh sb="11" eb="12">
      <t>ニチ</t>
    </rPh>
    <rPh sb="12" eb="14">
      <t>ケイカ</t>
    </rPh>
    <rPh sb="19" eb="20">
      <t>ハヤ</t>
    </rPh>
    <rPh sb="21" eb="22">
      <t>ヒ</t>
    </rPh>
    <rPh sb="26" eb="28">
      <t>レイワ</t>
    </rPh>
    <rPh sb="29" eb="30">
      <t>ネン</t>
    </rPh>
    <rPh sb="31" eb="32">
      <t>ガツ</t>
    </rPh>
    <rPh sb="33" eb="34">
      <t>ニチ</t>
    </rPh>
    <rPh sb="37" eb="38">
      <t>ハヤ</t>
    </rPh>
    <rPh sb="39" eb="40">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</si>
</sst>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quot;金 &quot;#,###"/>
    <numFmt numFmtId="178" formatCode="#,##0_);[Red]\(#,##0\)"/>
    <numFmt numFmtId="179" formatCode="#,##0.00;&quot;△ &quot;#,##0.00"/>
    <numFmt numFmtId="180" formatCode="#,##0.00_);[Red]\(#,##0.00\)"/>
    <numFmt numFmtId="181" formatCode="#,##0_ "/>
    <numFmt numFmtId="182" formatCode="&quot;（&quot;@&quot;）&quot;"/>
    <numFmt numFmtId="183" formatCode="\(@\)"/>
    <numFmt numFmtId="184" formatCode="&quot;金&quot;#,##0&quot;円&quot;_ ;[Red]\-#,##0\ "/>
  </numFmts>
  <fonts count="7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rgb="FF000000"/>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rgb="FFFF0000"/>
      <name val="ＭＳ Ｐゴシック"/>
      <family val="3"/>
      <charset val="128"/>
      <scheme val="minor"/>
    </font>
    <font>
      <sz val="8"/>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sz val="6"/>
      <name val="ＭＳ Ｐゴシック"/>
      <family val="3"/>
      <charset val="128"/>
      <scheme val="minor"/>
    </font>
    <font>
      <sz val="11"/>
      <name val="ＭＳ Ｐゴシック"/>
      <family val="3"/>
      <charset val="128"/>
    </font>
    <font>
      <sz val="11"/>
      <name val="ＭＳ Ｐ明朝"/>
      <family val="1"/>
      <charset val="128"/>
    </font>
    <font>
      <sz val="14"/>
      <name val="ＭＳ Ｐ明朝"/>
      <family val="1"/>
      <charset val="128"/>
    </font>
    <font>
      <sz val="14"/>
      <color indexed="10"/>
      <name val="ＭＳ Ｐ明朝"/>
      <family val="1"/>
      <charset val="128"/>
    </font>
    <font>
      <sz val="12"/>
      <color rgb="FF000000"/>
      <name val="ＭＳ 明朝"/>
      <family val="1"/>
      <charset val="128"/>
    </font>
    <font>
      <sz val="12"/>
      <color theme="1"/>
      <name val="ＭＳ 明朝"/>
      <family val="1"/>
      <charset val="128"/>
    </font>
    <font>
      <sz val="12"/>
      <color indexed="8"/>
      <name val="ＭＳ 明朝"/>
      <family val="1"/>
      <charset val="128"/>
    </font>
    <font>
      <sz val="11"/>
      <color theme="1"/>
      <name val="ＭＳ 明朝"/>
      <family val="1"/>
      <charset val="128"/>
    </font>
    <font>
      <sz val="9"/>
      <color rgb="FF000000"/>
      <name val="ＭＳ 明朝"/>
      <family val="1"/>
      <charset val="128"/>
    </font>
    <font>
      <sz val="11"/>
      <color rgb="FF000000"/>
      <name val="ＭＳ 明朝"/>
      <family val="1"/>
      <charset val="128"/>
    </font>
    <font>
      <sz val="9"/>
      <color theme="1"/>
      <name val="ＭＳ 明朝"/>
      <family val="1"/>
      <charset val="128"/>
    </font>
    <font>
      <u/>
      <sz val="9"/>
      <color theme="1"/>
      <name val="ＭＳ 明朝"/>
      <family val="1"/>
      <charset val="128"/>
    </font>
    <font>
      <sz val="9"/>
      <color indexed="8"/>
      <name val="ＭＳ 明朝"/>
      <family val="1"/>
      <charset val="128"/>
    </font>
    <font>
      <sz val="10"/>
      <color theme="1"/>
      <name val="ＭＳ 明朝"/>
      <family val="1"/>
      <charset val="128"/>
    </font>
    <font>
      <sz val="11"/>
      <color theme="1"/>
      <name val="ＭＳ ゴシック"/>
      <family val="3"/>
      <charset val="128"/>
    </font>
    <font>
      <sz val="8"/>
      <color rgb="FF000000"/>
      <name val="ＭＳ 明朝"/>
      <family val="1"/>
      <charset val="128"/>
    </font>
    <font>
      <sz val="8"/>
      <color theme="1"/>
      <name val="ＭＳ 明朝"/>
      <family val="1"/>
      <charset val="128"/>
    </font>
    <font>
      <sz val="8"/>
      <color rgb="FFFF0000"/>
      <name val="ＭＳ 明朝"/>
      <family val="1"/>
      <charset val="128"/>
    </font>
    <font>
      <sz val="11"/>
      <color rgb="FFFF0000"/>
      <name val="ＭＳ 明朝"/>
      <family val="1"/>
      <charset val="128"/>
    </font>
    <font>
      <sz val="9"/>
      <color rgb="FFFF0000"/>
      <name val="ＭＳ 明朝"/>
      <family val="1"/>
      <charset val="128"/>
    </font>
    <font>
      <b/>
      <sz val="9"/>
      <color rgb="FFFF0000"/>
      <name val="ＭＳ 明朝"/>
      <family val="1"/>
      <charset val="128"/>
    </font>
    <font>
      <sz val="9"/>
      <color rgb="FF000000"/>
      <name val="ＭＳ ゴシック"/>
      <family val="3"/>
      <charset val="128"/>
    </font>
    <font>
      <sz val="11"/>
      <color rgb="FF000000"/>
      <name val="ＭＳ ゴシック"/>
      <family val="3"/>
      <charset val="128"/>
    </font>
    <font>
      <sz val="9"/>
      <color theme="1"/>
      <name val="ＭＳ ゴシック"/>
      <family val="3"/>
      <charset val="128"/>
    </font>
    <font>
      <u/>
      <sz val="9"/>
      <color theme="1"/>
      <name val="ＭＳ ゴシック"/>
      <family val="3"/>
      <charset val="128"/>
    </font>
    <font>
      <sz val="9"/>
      <color indexed="10"/>
      <name val="ＭＳ ゴシック"/>
      <family val="3"/>
      <charset val="128"/>
    </font>
    <font>
      <sz val="9"/>
      <color indexed="8"/>
      <name val="ＭＳ ゴシック"/>
      <family val="3"/>
      <charset val="128"/>
    </font>
    <font>
      <sz val="9"/>
      <name val="ＭＳ ゴシック"/>
      <family val="3"/>
      <charset val="128"/>
    </font>
    <font>
      <sz val="8"/>
      <name val="ＭＳ ゴシック"/>
      <family val="3"/>
      <charset val="128"/>
    </font>
    <font>
      <sz val="8"/>
      <name val="ＭＳ 明朝"/>
      <family val="1"/>
      <charset val="128"/>
    </font>
    <font>
      <sz val="9"/>
      <color rgb="FFFF0000"/>
      <name val="ＭＳ ゴシック"/>
      <family val="3"/>
      <charset val="128"/>
    </font>
    <font>
      <sz val="9"/>
      <name val="ＭＳ Ｐゴシック"/>
      <family val="3"/>
      <charset val="128"/>
    </font>
    <font>
      <sz val="11"/>
      <name val="ＭＳ 明朝"/>
      <family val="1"/>
      <charset val="128"/>
    </font>
    <font>
      <sz val="6"/>
      <color rgb="FFFF0000"/>
      <name val="ＭＳ ゴシック"/>
      <family val="3"/>
      <charset val="128"/>
    </font>
    <font>
      <sz val="11"/>
      <color indexed="8"/>
      <name val="ＭＳ 明朝"/>
      <family val="1"/>
      <charset val="128"/>
    </font>
    <font>
      <sz val="9"/>
      <name val="ＭＳ 明朝"/>
      <family val="1"/>
      <charset val="128"/>
    </font>
    <font>
      <sz val="11"/>
      <name val="ＭＳ ゴシック"/>
      <family val="3"/>
      <charset val="128"/>
    </font>
    <font>
      <sz val="12"/>
      <name val="ＭＳ 明朝"/>
      <family val="1"/>
      <charset val="128"/>
    </font>
    <font>
      <sz val="12"/>
      <name val="ＭＳ Ｐゴシック"/>
      <family val="3"/>
      <charset val="128"/>
    </font>
    <font>
      <sz val="6"/>
      <name val="ＭＳ ゴシック"/>
      <family val="3"/>
      <charset val="128"/>
    </font>
    <font>
      <b/>
      <sz val="11"/>
      <name val="ＭＳ Ｐゴシック"/>
      <family val="3"/>
      <charset val="128"/>
    </font>
    <font>
      <u/>
      <sz val="8"/>
      <name val="ＭＳ ゴシック"/>
      <family val="3"/>
      <charset val="128"/>
    </font>
    <font>
      <sz val="10"/>
      <name val="ＭＳ Ｐゴシック"/>
      <family val="3"/>
      <charset val="128"/>
    </font>
    <font>
      <u/>
      <sz val="9"/>
      <name val="ＭＳ ゴシック"/>
      <family val="3"/>
      <charset val="128"/>
    </font>
    <font>
      <b/>
      <sz val="9"/>
      <name val="ＭＳ ゴシック"/>
      <family val="3"/>
      <charset val="128"/>
    </font>
    <font>
      <sz val="10"/>
      <name val="ＭＳ ゴシック"/>
      <family val="3"/>
      <charset val="128"/>
    </font>
    <font>
      <u/>
      <sz val="9"/>
      <name val="ＭＳ 明朝"/>
      <family val="1"/>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theme="9" tint="0.79998168889431442"/>
        <bgColor indexed="64"/>
      </patternFill>
    </fill>
  </fills>
  <borders count="88">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rgb="FF000000"/>
      </right>
      <top/>
      <bottom style="medium">
        <color rgb="FF000000"/>
      </bottom>
      <diagonal/>
    </border>
    <border>
      <left style="medium">
        <color rgb="FF000000"/>
      </left>
      <right style="thick">
        <color rgb="FF000000"/>
      </right>
      <top style="medium">
        <color rgb="FF000000"/>
      </top>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thick">
        <color rgb="FF000000"/>
      </bottom>
      <diagonal/>
    </border>
    <border>
      <left style="medium">
        <color rgb="FF000000"/>
      </left>
      <right style="thick">
        <color rgb="FF000000"/>
      </right>
      <top/>
      <bottom style="double">
        <color indexed="64"/>
      </bottom>
      <diagonal/>
    </border>
    <border>
      <left style="thick">
        <color rgb="FF000000"/>
      </left>
      <right style="medium">
        <color rgb="FF000000"/>
      </right>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bottom/>
      <diagonal/>
    </border>
    <border>
      <left style="medium">
        <color rgb="FF000000"/>
      </left>
      <right style="medium">
        <color rgb="FF000000"/>
      </right>
      <top/>
      <bottom style="double">
        <color indexed="64"/>
      </bottom>
      <diagonal/>
    </border>
    <border>
      <left style="medium">
        <color rgb="FF000000"/>
      </left>
      <right style="medium">
        <color rgb="FF000000"/>
      </right>
      <top/>
      <bottom style="thick">
        <color rgb="FF000000"/>
      </bottom>
      <diagonal/>
    </border>
    <border>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style="thick">
        <color rgb="FF000000"/>
      </right>
      <top/>
      <bottom style="hair">
        <color indexed="64"/>
      </bottom>
      <diagonal/>
    </border>
    <border>
      <left style="medium">
        <color rgb="FF000000"/>
      </left>
      <right/>
      <top style="thick">
        <color rgb="FF000000"/>
      </top>
      <bottom/>
      <diagonal/>
    </border>
    <border>
      <left style="medium">
        <color rgb="FF000000"/>
      </left>
      <right/>
      <top/>
      <bottom/>
      <diagonal/>
    </border>
    <border>
      <left style="medium">
        <color rgb="FF000000"/>
      </left>
      <right/>
      <top/>
      <bottom style="hair">
        <color indexed="64"/>
      </bottom>
      <diagonal/>
    </border>
    <border>
      <left style="medium">
        <color rgb="FF000000"/>
      </left>
      <right style="medium">
        <color rgb="FF000000"/>
      </right>
      <top style="double">
        <color rgb="FF000000"/>
      </top>
      <bottom style="thick">
        <color rgb="FF000000"/>
      </bottom>
      <diagonal/>
    </border>
    <border>
      <left style="thick">
        <color rgb="FF000000"/>
      </left>
      <right style="medium">
        <color rgb="FF000000"/>
      </right>
      <top style="double">
        <color rgb="FF000000"/>
      </top>
      <bottom style="thick">
        <color rgb="FF000000"/>
      </bottom>
      <diagonal/>
    </border>
    <border>
      <left style="medium">
        <color rgb="FF000000"/>
      </left>
      <right style="thick">
        <color rgb="FF000000"/>
      </right>
      <top style="double">
        <color rgb="FF000000"/>
      </top>
      <bottom style="thick">
        <color rgb="FF000000"/>
      </bottom>
      <diagonal/>
    </border>
    <border diagonalUp="1">
      <left style="medium">
        <color rgb="FF000000"/>
      </left>
      <right style="medium">
        <color rgb="FF000000"/>
      </right>
      <top/>
      <bottom style="hair">
        <color indexed="64"/>
      </bottom>
      <diagonal style="medium">
        <color rgb="FF000000"/>
      </diagonal>
    </border>
    <border diagonalUp="1">
      <left style="medium">
        <color rgb="FF000000"/>
      </left>
      <right/>
      <top/>
      <bottom style="hair">
        <color indexed="64"/>
      </bottom>
      <diagonal style="medium">
        <color rgb="FF000000"/>
      </diagonal>
    </border>
    <border diagonalUp="1">
      <left style="medium">
        <color rgb="FF000000"/>
      </left>
      <right style="medium">
        <color rgb="FF000000"/>
      </right>
      <top/>
      <bottom style="double">
        <color indexed="64"/>
      </bottom>
      <diagonal style="medium">
        <color rgb="FF000000"/>
      </diagonal>
    </border>
    <border diagonalUp="1">
      <left style="medium">
        <color rgb="FF000000"/>
      </left>
      <right/>
      <top/>
      <bottom style="double">
        <color indexed="64"/>
      </bottom>
      <diagonal style="medium">
        <color rgb="FF000000"/>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49" applyNumberFormat="0" applyAlignment="0" applyProtection="0">
      <alignment vertical="center"/>
    </xf>
    <xf numFmtId="0" fontId="9" fillId="27" borderId="0" applyNumberFormat="0" applyBorder="0" applyAlignment="0" applyProtection="0">
      <alignment vertical="center"/>
    </xf>
    <xf numFmtId="0" fontId="5" fillId="28" borderId="50" applyNumberFormat="0" applyFont="0" applyAlignment="0" applyProtection="0">
      <alignment vertical="center"/>
    </xf>
    <xf numFmtId="0" fontId="10" fillId="0" borderId="51" applyNumberFormat="0" applyFill="0" applyAlignment="0" applyProtection="0">
      <alignment vertical="center"/>
    </xf>
    <xf numFmtId="0" fontId="11" fillId="29" borderId="0" applyNumberFormat="0" applyBorder="0" applyAlignment="0" applyProtection="0">
      <alignment vertical="center"/>
    </xf>
    <xf numFmtId="0" fontId="12" fillId="30" borderId="52" applyNumberFormat="0" applyAlignment="0" applyProtection="0">
      <alignment vertical="center"/>
    </xf>
    <xf numFmtId="0" fontId="13" fillId="0" borderId="0" applyNumberFormat="0" applyFill="0" applyBorder="0" applyAlignment="0" applyProtection="0">
      <alignment vertical="center"/>
    </xf>
    <xf numFmtId="0" fontId="14" fillId="0" borderId="53" applyNumberFormat="0" applyFill="0" applyAlignment="0" applyProtection="0">
      <alignment vertical="center"/>
    </xf>
    <xf numFmtId="0" fontId="15" fillId="0" borderId="54" applyNumberFormat="0" applyFill="0" applyAlignment="0" applyProtection="0">
      <alignment vertical="center"/>
    </xf>
    <xf numFmtId="0" fontId="16" fillId="0" borderId="55" applyNumberFormat="0" applyFill="0" applyAlignment="0" applyProtection="0">
      <alignment vertical="center"/>
    </xf>
    <xf numFmtId="0" fontId="16" fillId="0" borderId="0" applyNumberFormat="0" applyFill="0" applyBorder="0" applyAlignment="0" applyProtection="0">
      <alignment vertical="center"/>
    </xf>
    <xf numFmtId="0" fontId="17" fillId="0" borderId="56" applyNumberFormat="0" applyFill="0" applyAlignment="0" applyProtection="0">
      <alignment vertical="center"/>
    </xf>
    <xf numFmtId="0" fontId="18" fillId="30" borderId="57" applyNumberFormat="0" applyAlignment="0" applyProtection="0">
      <alignment vertical="center"/>
    </xf>
    <xf numFmtId="0" fontId="19" fillId="0" borderId="0" applyNumberFormat="0" applyFill="0" applyBorder="0" applyAlignment="0" applyProtection="0">
      <alignment vertical="center"/>
    </xf>
    <xf numFmtId="0" fontId="20" fillId="31" borderId="52" applyNumberFormat="0" applyAlignment="0" applyProtection="0">
      <alignment vertical="center"/>
    </xf>
    <xf numFmtId="0" fontId="21" fillId="32" borderId="0" applyNumberFormat="0" applyBorder="0" applyAlignment="0" applyProtection="0">
      <alignment vertical="center"/>
    </xf>
    <xf numFmtId="0" fontId="5" fillId="0" borderId="0">
      <alignment vertical="center"/>
    </xf>
    <xf numFmtId="0" fontId="31" fillId="0" borderId="0"/>
  </cellStyleXfs>
  <cellXfs count="588">
    <xf numFmtId="0" fontId="0" fillId="0" borderId="0" xfId="0">
      <alignment vertical="center"/>
    </xf>
    <xf numFmtId="0" fontId="0" fillId="0" borderId="0" xfId="0" applyFont="1">
      <alignment vertical="center"/>
    </xf>
    <xf numFmtId="0" fontId="22" fillId="0" borderId="0" xfId="0" applyFont="1" applyAlignment="1">
      <alignment horizontal="left" vertical="center" indent="1"/>
    </xf>
    <xf numFmtId="0" fontId="23" fillId="0" borderId="0" xfId="0" applyFont="1">
      <alignment vertical="center"/>
    </xf>
    <xf numFmtId="0" fontId="23" fillId="0" borderId="0" xfId="0" applyFont="1" applyAlignment="1">
      <alignment vertical="center"/>
    </xf>
    <xf numFmtId="0" fontId="25" fillId="0" borderId="0" xfId="0" applyFont="1">
      <alignment vertical="center"/>
    </xf>
    <xf numFmtId="0" fontId="26" fillId="0" borderId="0" xfId="0" applyFont="1">
      <alignment vertical="center"/>
    </xf>
    <xf numFmtId="0" fontId="23" fillId="0" borderId="0" xfId="0" applyFont="1" applyAlignment="1">
      <alignment vertical="center"/>
    </xf>
    <xf numFmtId="0" fontId="22" fillId="0" borderId="0" xfId="0" applyFont="1" applyAlignment="1">
      <alignment vertical="center" wrapText="1"/>
    </xf>
    <xf numFmtId="0" fontId="22" fillId="0" borderId="0" xfId="0" applyFont="1" applyBorder="1" applyAlignment="1">
      <alignment vertical="center" wrapText="1"/>
    </xf>
    <xf numFmtId="0" fontId="23" fillId="0" borderId="0" xfId="0" applyFont="1" applyAlignment="1">
      <alignment vertical="center"/>
    </xf>
    <xf numFmtId="0" fontId="24" fillId="0" borderId="0" xfId="0" applyFont="1" applyAlignment="1">
      <alignment vertical="center" wrapText="1"/>
    </xf>
    <xf numFmtId="0" fontId="23" fillId="0" borderId="0" xfId="0" applyFont="1" applyAlignment="1">
      <alignment vertical="top" wrapText="1"/>
    </xf>
    <xf numFmtId="0" fontId="23" fillId="34" borderId="0" xfId="0" applyFont="1" applyFill="1" applyAlignment="1">
      <alignment vertical="center"/>
    </xf>
    <xf numFmtId="0" fontId="0" fillId="0" borderId="0" xfId="0"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center" wrapText="1"/>
    </xf>
    <xf numFmtId="12" fontId="0" fillId="0" borderId="0" xfId="0" applyNumberFormat="1" applyAlignment="1">
      <alignment horizontal="center" vertical="center"/>
    </xf>
    <xf numFmtId="0" fontId="23" fillId="0" borderId="0" xfId="0" applyFont="1" applyAlignment="1">
      <alignment horizontal="center" vertical="center"/>
    </xf>
    <xf numFmtId="12" fontId="23" fillId="0" borderId="0" xfId="0" applyNumberFormat="1" applyFont="1" applyAlignment="1">
      <alignment horizontal="center" vertical="center"/>
    </xf>
    <xf numFmtId="12" fontId="23" fillId="0" borderId="0" xfId="0" applyNumberFormat="1" applyFont="1" applyAlignment="1">
      <alignment vertical="center"/>
    </xf>
    <xf numFmtId="0" fontId="28" fillId="0" borderId="0" xfId="0" applyFont="1">
      <alignment vertical="center"/>
    </xf>
    <xf numFmtId="0" fontId="29" fillId="0" borderId="0" xfId="0" applyFont="1" applyAlignment="1">
      <alignment vertical="center"/>
    </xf>
    <xf numFmtId="0" fontId="32" fillId="0" borderId="0" xfId="43" applyFont="1" applyAlignment="1">
      <alignment vertical="center"/>
    </xf>
    <xf numFmtId="0" fontId="32" fillId="0" borderId="30" xfId="43" applyFont="1" applyBorder="1" applyAlignment="1">
      <alignment vertical="center"/>
    </xf>
    <xf numFmtId="0" fontId="32" fillId="0" borderId="30" xfId="43" applyFont="1" applyBorder="1" applyAlignment="1">
      <alignment vertical="center" wrapText="1"/>
    </xf>
    <xf numFmtId="0" fontId="32" fillId="0" borderId="11" xfId="43" applyFont="1" applyBorder="1" applyAlignment="1">
      <alignment vertical="center"/>
    </xf>
    <xf numFmtId="0" fontId="32" fillId="0" borderId="11" xfId="43" applyFont="1" applyBorder="1" applyAlignment="1">
      <alignment horizontal="right" vertical="center"/>
    </xf>
    <xf numFmtId="0" fontId="32" fillId="0" borderId="23" xfId="43" applyFont="1" applyBorder="1" applyAlignment="1">
      <alignment vertical="center"/>
    </xf>
    <xf numFmtId="0" fontId="35" fillId="0" borderId="0" xfId="0" applyFont="1">
      <alignment vertical="center"/>
    </xf>
    <xf numFmtId="0" fontId="36" fillId="0" borderId="0" xfId="0" applyFont="1">
      <alignment vertical="center"/>
    </xf>
    <xf numFmtId="0" fontId="36" fillId="0" borderId="0" xfId="0" applyFont="1" applyAlignment="1">
      <alignment horizontal="right" vertical="center"/>
    </xf>
    <xf numFmtId="0" fontId="39" fillId="0" borderId="0" xfId="0" applyFont="1">
      <alignment vertical="center"/>
    </xf>
    <xf numFmtId="0" fontId="38" fillId="0" borderId="0" xfId="0" applyFont="1">
      <alignment vertical="center"/>
    </xf>
    <xf numFmtId="0" fontId="40" fillId="0" borderId="0" xfId="0" applyFont="1" applyAlignment="1">
      <alignment horizontal="center" vertical="center"/>
    </xf>
    <xf numFmtId="0" fontId="39" fillId="0" borderId="66" xfId="0" applyFont="1" applyBorder="1" applyAlignment="1">
      <alignment horizontal="center" vertical="center" wrapText="1"/>
    </xf>
    <xf numFmtId="0" fontId="41" fillId="0" borderId="58"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61" xfId="0" applyFont="1" applyBorder="1" applyAlignment="1">
      <alignment horizontal="right" vertical="top" wrapText="1"/>
    </xf>
    <xf numFmtId="176" fontId="39" fillId="34" borderId="76" xfId="0" applyNumberFormat="1" applyFont="1" applyFill="1" applyBorder="1" applyAlignment="1">
      <alignment vertical="center" shrinkToFit="1"/>
    </xf>
    <xf numFmtId="176" fontId="39" fillId="0" borderId="76" xfId="0" applyNumberFormat="1" applyFont="1" applyBorder="1" applyAlignment="1">
      <alignment vertical="center" shrinkToFit="1"/>
    </xf>
    <xf numFmtId="176" fontId="39" fillId="34" borderId="69" xfId="0" applyNumberFormat="1" applyFont="1" applyFill="1" applyBorder="1" applyAlignment="1">
      <alignment vertical="center" shrinkToFit="1"/>
    </xf>
    <xf numFmtId="176" fontId="39" fillId="0" borderId="69" xfId="0" applyNumberFormat="1" applyFont="1" applyBorder="1" applyAlignment="1">
      <alignment vertical="center" shrinkToFit="1"/>
    </xf>
    <xf numFmtId="176" fontId="39" fillId="0" borderId="70" xfId="0" applyNumberFormat="1" applyFont="1" applyBorder="1" applyAlignment="1">
      <alignment vertical="center" shrinkToFit="1"/>
    </xf>
    <xf numFmtId="0" fontId="39" fillId="0" borderId="0" xfId="0" applyFont="1" applyAlignment="1">
      <alignment horizontal="left" vertical="center" indent="1"/>
    </xf>
    <xf numFmtId="0" fontId="39" fillId="0" borderId="0" xfId="0" applyFont="1" applyAlignment="1">
      <alignment vertical="center"/>
    </xf>
    <xf numFmtId="0" fontId="38" fillId="0" borderId="0" xfId="0" applyFont="1" applyAlignment="1">
      <alignment vertical="center"/>
    </xf>
    <xf numFmtId="0" fontId="41" fillId="0" borderId="0" xfId="0" applyFont="1" applyBorder="1" applyAlignment="1">
      <alignment horizontal="right" vertical="center" wrapText="1"/>
    </xf>
    <xf numFmtId="0" fontId="39" fillId="0" borderId="17" xfId="0" applyFont="1" applyBorder="1" applyAlignment="1">
      <alignment vertical="center" wrapText="1"/>
    </xf>
    <xf numFmtId="0" fontId="39" fillId="0" borderId="0" xfId="0" applyFont="1" applyBorder="1" applyAlignment="1">
      <alignment vertical="center" wrapText="1"/>
    </xf>
    <xf numFmtId="0" fontId="39" fillId="0" borderId="31" xfId="0" applyFont="1" applyBorder="1" applyAlignment="1">
      <alignment vertical="center" wrapText="1"/>
    </xf>
    <xf numFmtId="0" fontId="39" fillId="0" borderId="22" xfId="0" applyFont="1" applyBorder="1" applyAlignment="1">
      <alignment vertical="center" wrapText="1"/>
    </xf>
    <xf numFmtId="0" fontId="39" fillId="0" borderId="28" xfId="0" applyFont="1" applyFill="1" applyBorder="1" applyAlignment="1">
      <alignment horizontal="right" vertical="center" wrapText="1"/>
    </xf>
    <xf numFmtId="0" fontId="39" fillId="0" borderId="19" xfId="0" applyFont="1" applyFill="1" applyBorder="1" applyAlignment="1">
      <alignment horizontal="center" vertical="center" wrapText="1"/>
    </xf>
    <xf numFmtId="0" fontId="39" fillId="0" borderId="19" xfId="0" applyFont="1" applyFill="1" applyBorder="1" applyAlignment="1">
      <alignment vertical="center" wrapText="1"/>
    </xf>
    <xf numFmtId="0" fontId="39" fillId="0" borderId="3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9" xfId="0" applyFont="1" applyBorder="1" applyAlignment="1">
      <alignment vertical="center" wrapText="1"/>
    </xf>
    <xf numFmtId="0" fontId="39" fillId="0" borderId="11" xfId="0" applyFont="1" applyBorder="1" applyAlignment="1">
      <alignment horizontal="right" vertical="top" wrapText="1"/>
    </xf>
    <xf numFmtId="0" fontId="39" fillId="0" borderId="11" xfId="0" applyFont="1" applyBorder="1" applyAlignment="1">
      <alignment horizontal="center" vertical="center" textRotation="255" wrapText="1"/>
    </xf>
    <xf numFmtId="0" fontId="41" fillId="0" borderId="23" xfId="0" applyFont="1" applyBorder="1" applyAlignment="1">
      <alignment vertical="center" wrapText="1"/>
    </xf>
    <xf numFmtId="180" fontId="39" fillId="0" borderId="30" xfId="0" applyNumberFormat="1" applyFont="1" applyBorder="1" applyAlignment="1">
      <alignment vertical="center" wrapText="1"/>
    </xf>
    <xf numFmtId="178" fontId="39" fillId="0" borderId="30" xfId="0" applyNumberFormat="1" applyFont="1" applyBorder="1" applyAlignment="1">
      <alignment vertical="center" wrapText="1"/>
    </xf>
    <xf numFmtId="0" fontId="39" fillId="0" borderId="30" xfId="0" applyFont="1" applyBorder="1" applyAlignment="1">
      <alignment vertical="center" wrapText="1"/>
    </xf>
    <xf numFmtId="0" fontId="41" fillId="0" borderId="9" xfId="0" applyFont="1" applyBorder="1" applyAlignment="1">
      <alignment vertical="center" wrapText="1"/>
    </xf>
    <xf numFmtId="0" fontId="39" fillId="0" borderId="9" xfId="0" applyFont="1" applyBorder="1" applyAlignment="1">
      <alignment vertical="center" wrapText="1"/>
    </xf>
    <xf numFmtId="0" fontId="39" fillId="0" borderId="9" xfId="0" applyFont="1" applyBorder="1" applyAlignment="1">
      <alignment horizontal="center" vertical="center" textRotation="255" wrapText="1"/>
    </xf>
    <xf numFmtId="180" fontId="41" fillId="0" borderId="30" xfId="0" applyNumberFormat="1" applyFont="1" applyBorder="1" applyAlignment="1">
      <alignment vertical="center" wrapText="1"/>
    </xf>
    <xf numFmtId="178" fontId="41" fillId="0" borderId="30" xfId="0" applyNumberFormat="1" applyFont="1" applyBorder="1" applyAlignment="1">
      <alignment vertical="center" wrapText="1"/>
    </xf>
    <xf numFmtId="0" fontId="41" fillId="0" borderId="30" xfId="0" applyFont="1" applyBorder="1" applyAlignment="1">
      <alignment vertical="center" wrapText="1"/>
    </xf>
    <xf numFmtId="0" fontId="41" fillId="34" borderId="9" xfId="0" applyFont="1" applyFill="1" applyBorder="1" applyAlignment="1">
      <alignment horizontal="center" vertical="center" wrapText="1"/>
    </xf>
    <xf numFmtId="0" fontId="41" fillId="34" borderId="17" xfId="0" applyFont="1" applyFill="1" applyBorder="1" applyAlignment="1">
      <alignment horizontal="center" vertical="center" wrapText="1"/>
    </xf>
    <xf numFmtId="0" fontId="41" fillId="0" borderId="18" xfId="0" applyFont="1" applyBorder="1" applyAlignment="1">
      <alignment vertical="center" wrapText="1"/>
    </xf>
    <xf numFmtId="0" fontId="41" fillId="0" borderId="31" xfId="0" applyFont="1" applyBorder="1" applyAlignment="1">
      <alignment vertical="center" wrapText="1"/>
    </xf>
    <xf numFmtId="0" fontId="41" fillId="0" borderId="22" xfId="0" applyFont="1" applyBorder="1" applyAlignment="1">
      <alignment vertical="center" wrapText="1"/>
    </xf>
    <xf numFmtId="0" fontId="41" fillId="0" borderId="18" xfId="0" applyFont="1" applyBorder="1" applyAlignment="1">
      <alignment horizontal="center" vertical="center" wrapText="1"/>
    </xf>
    <xf numFmtId="0" fontId="41" fillId="0" borderId="22" xfId="0" applyFont="1" applyBorder="1" applyAlignment="1">
      <alignment horizontal="center" vertical="center" wrapText="1"/>
    </xf>
    <xf numFmtId="0" fontId="41" fillId="34" borderId="19" xfId="0" applyFont="1" applyFill="1" applyBorder="1" applyAlignment="1">
      <alignment vertical="center" wrapText="1"/>
    </xf>
    <xf numFmtId="0" fontId="41" fillId="34" borderId="21" xfId="0" applyFont="1" applyFill="1" applyBorder="1" applyAlignment="1">
      <alignment vertical="center" wrapText="1"/>
    </xf>
    <xf numFmtId="0" fontId="40" fillId="0" borderId="0" xfId="0" applyFont="1">
      <alignment vertical="center"/>
    </xf>
    <xf numFmtId="0" fontId="46" fillId="0" borderId="0" xfId="0" applyFont="1" applyAlignment="1">
      <alignment vertical="center"/>
    </xf>
    <xf numFmtId="0" fontId="49" fillId="0" borderId="0" xfId="0" applyFont="1" applyAlignment="1">
      <alignment vertical="center"/>
    </xf>
    <xf numFmtId="0" fontId="38" fillId="0" borderId="0" xfId="0" applyNumberFormat="1" applyFont="1" applyFill="1" applyAlignment="1">
      <alignment vertical="center"/>
    </xf>
    <xf numFmtId="0" fontId="46" fillId="0" borderId="7" xfId="0" applyFont="1" applyBorder="1" applyAlignment="1">
      <alignment vertical="center" wrapText="1"/>
    </xf>
    <xf numFmtId="0" fontId="46" fillId="0" borderId="5" xfId="0" applyFont="1" applyBorder="1" applyAlignment="1">
      <alignment vertical="center" wrapText="1"/>
    </xf>
    <xf numFmtId="0" fontId="46" fillId="0" borderId="0" xfId="0" applyFont="1" applyBorder="1" applyAlignment="1">
      <alignment vertical="center" wrapText="1"/>
    </xf>
    <xf numFmtId="0" fontId="46" fillId="0" borderId="5" xfId="0" applyFont="1" applyBorder="1" applyAlignment="1">
      <alignment horizontal="right" vertical="center" wrapText="1"/>
    </xf>
    <xf numFmtId="0" fontId="47" fillId="0" borderId="7" xfId="0" applyFont="1" applyBorder="1" applyAlignment="1">
      <alignment vertical="center"/>
    </xf>
    <xf numFmtId="0" fontId="47" fillId="0" borderId="0" xfId="0" applyFont="1" applyBorder="1" applyAlignment="1">
      <alignment vertical="center"/>
    </xf>
    <xf numFmtId="0" fontId="47" fillId="0" borderId="5" xfId="0" applyFont="1" applyBorder="1" applyAlignment="1">
      <alignment horizontal="right" vertical="center"/>
    </xf>
    <xf numFmtId="0" fontId="47" fillId="0" borderId="5" xfId="0" applyFont="1" applyBorder="1" applyAlignment="1">
      <alignment vertical="center"/>
    </xf>
    <xf numFmtId="176" fontId="46" fillId="0" borderId="7" xfId="0" applyNumberFormat="1" applyFont="1" applyBorder="1" applyAlignment="1">
      <alignment vertical="center" wrapText="1"/>
    </xf>
    <xf numFmtId="176" fontId="46" fillId="0" borderId="0" xfId="0" applyNumberFormat="1" applyFont="1" applyBorder="1" applyAlignment="1">
      <alignment vertical="center" wrapText="1"/>
    </xf>
    <xf numFmtId="176" fontId="46" fillId="0" borderId="5" xfId="0" applyNumberFormat="1" applyFont="1" applyBorder="1" applyAlignment="1">
      <alignment vertical="center" wrapText="1"/>
    </xf>
    <xf numFmtId="176" fontId="47" fillId="0" borderId="7" xfId="0" applyNumberFormat="1" applyFont="1" applyBorder="1" applyAlignment="1">
      <alignment vertical="center"/>
    </xf>
    <xf numFmtId="176" fontId="47" fillId="0" borderId="0" xfId="0" applyNumberFormat="1" applyFont="1" applyBorder="1" applyAlignment="1">
      <alignment vertical="center"/>
    </xf>
    <xf numFmtId="176" fontId="47" fillId="0" borderId="5" xfId="0" applyNumberFormat="1" applyFont="1" applyBorder="1" applyAlignment="1">
      <alignment vertical="center"/>
    </xf>
    <xf numFmtId="0" fontId="46" fillId="0" borderId="4" xfId="0" applyFont="1" applyBorder="1" applyAlignment="1">
      <alignment vertical="center" wrapText="1"/>
    </xf>
    <xf numFmtId="0" fontId="46" fillId="0" borderId="6" xfId="0" applyFont="1" applyBorder="1" applyAlignment="1">
      <alignment vertical="center" wrapText="1"/>
    </xf>
    <xf numFmtId="176" fontId="46" fillId="0" borderId="4" xfId="0" applyNumberFormat="1" applyFont="1" applyBorder="1" applyAlignment="1">
      <alignment vertical="center" wrapText="1"/>
    </xf>
    <xf numFmtId="176" fontId="46" fillId="0" borderId="8" xfId="0" applyNumberFormat="1" applyFont="1" applyBorder="1" applyAlignment="1">
      <alignment vertical="center" wrapText="1"/>
    </xf>
    <xf numFmtId="176" fontId="46" fillId="0" borderId="6" xfId="0" applyNumberFormat="1" applyFont="1" applyBorder="1" applyAlignment="1">
      <alignment vertical="center" wrapText="1"/>
    </xf>
    <xf numFmtId="176" fontId="47" fillId="0" borderId="4" xfId="0" applyNumberFormat="1" applyFont="1" applyBorder="1" applyAlignment="1">
      <alignment vertical="center"/>
    </xf>
    <xf numFmtId="176" fontId="47" fillId="0" borderId="8" xfId="0" applyNumberFormat="1" applyFont="1" applyBorder="1" applyAlignment="1">
      <alignment vertical="center"/>
    </xf>
    <xf numFmtId="176" fontId="47" fillId="0" borderId="6" xfId="0" applyNumberFormat="1" applyFont="1" applyBorder="1" applyAlignment="1">
      <alignment vertical="center"/>
    </xf>
    <xf numFmtId="0" fontId="47" fillId="0" borderId="4" xfId="0" applyFont="1" applyBorder="1" applyAlignment="1">
      <alignment vertical="center"/>
    </xf>
    <xf numFmtId="0" fontId="47" fillId="0" borderId="8" xfId="0" applyFont="1" applyBorder="1" applyAlignment="1">
      <alignment vertical="center"/>
    </xf>
    <xf numFmtId="0" fontId="47" fillId="0" borderId="6" xfId="0" applyFont="1" applyBorder="1" applyAlignment="1">
      <alignment vertical="center"/>
    </xf>
    <xf numFmtId="0" fontId="46" fillId="0" borderId="0" xfId="0" applyFont="1" applyBorder="1" applyAlignment="1">
      <alignment vertical="center"/>
    </xf>
    <xf numFmtId="0" fontId="46" fillId="0" borderId="3" xfId="0" applyFont="1" applyBorder="1" applyAlignment="1">
      <alignment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13" xfId="0" applyFont="1" applyBorder="1" applyAlignment="1">
      <alignment vertical="center" wrapText="1"/>
    </xf>
    <xf numFmtId="0" fontId="46" fillId="0" borderId="10" xfId="0" applyFont="1" applyBorder="1" applyAlignment="1">
      <alignment vertical="center" wrapText="1"/>
    </xf>
    <xf numFmtId="0" fontId="38" fillId="0" borderId="6" xfId="0" applyFont="1" applyBorder="1" applyAlignment="1">
      <alignment vertical="center"/>
    </xf>
    <xf numFmtId="0" fontId="46" fillId="34" borderId="0" xfId="0" applyFont="1" applyFill="1" applyBorder="1" applyAlignment="1">
      <alignment vertical="center" wrapText="1"/>
    </xf>
    <xf numFmtId="0" fontId="38" fillId="34" borderId="5" xfId="0" applyFont="1" applyFill="1" applyBorder="1" applyAlignment="1">
      <alignment vertical="center"/>
    </xf>
    <xf numFmtId="0" fontId="38" fillId="34" borderId="8" xfId="0" applyFont="1" applyFill="1" applyBorder="1" applyAlignment="1">
      <alignment vertical="center" wrapText="1"/>
    </xf>
    <xf numFmtId="0" fontId="38" fillId="34" borderId="6" xfId="0" applyFont="1" applyFill="1" applyBorder="1" applyAlignment="1">
      <alignment vertical="center"/>
    </xf>
    <xf numFmtId="0" fontId="38" fillId="0" borderId="0" xfId="0" applyFont="1" applyBorder="1" applyAlignment="1">
      <alignment vertical="center"/>
    </xf>
    <xf numFmtId="0" fontId="46" fillId="0" borderId="1" xfId="0" applyFont="1" applyBorder="1" applyAlignment="1">
      <alignment vertical="center"/>
    </xf>
    <xf numFmtId="0" fontId="47" fillId="0" borderId="7" xfId="0" applyFont="1" applyBorder="1" applyAlignment="1">
      <alignment horizontal="right" vertical="center"/>
    </xf>
    <xf numFmtId="0" fontId="47" fillId="0" borderId="0" xfId="0" applyFont="1" applyBorder="1" applyAlignment="1">
      <alignment horizontal="right" vertical="center"/>
    </xf>
    <xf numFmtId="0" fontId="47" fillId="0" borderId="11" xfId="0" applyFont="1" applyBorder="1" applyAlignment="1">
      <alignment horizontal="right" vertical="center"/>
    </xf>
    <xf numFmtId="0" fontId="47" fillId="0" borderId="9" xfId="0" applyFont="1" applyBorder="1" applyAlignment="1">
      <alignment horizontal="right" vertical="center"/>
    </xf>
    <xf numFmtId="0" fontId="47" fillId="0" borderId="14" xfId="0" applyFont="1" applyBorder="1" applyAlignment="1">
      <alignment horizontal="right" vertical="center"/>
    </xf>
    <xf numFmtId="0" fontId="38" fillId="0" borderId="7" xfId="0" applyFont="1" applyBorder="1" applyAlignment="1">
      <alignment vertical="center"/>
    </xf>
    <xf numFmtId="0" fontId="38" fillId="0" borderId="5" xfId="0" applyFont="1" applyBorder="1" applyAlignment="1">
      <alignment vertical="center"/>
    </xf>
    <xf numFmtId="0" fontId="47" fillId="0" borderId="11" xfId="0" applyFont="1" applyBorder="1" applyAlignment="1">
      <alignment vertical="center"/>
    </xf>
    <xf numFmtId="0" fontId="47" fillId="0" borderId="9" xfId="0" applyFont="1" applyBorder="1" applyAlignment="1">
      <alignment vertical="center"/>
    </xf>
    <xf numFmtId="0" fontId="47" fillId="0" borderId="14" xfId="0" applyFont="1" applyBorder="1" applyAlignment="1">
      <alignment vertical="center"/>
    </xf>
    <xf numFmtId="176" fontId="46" fillId="33" borderId="1" xfId="0" applyNumberFormat="1" applyFont="1" applyFill="1" applyBorder="1" applyAlignment="1">
      <alignment vertical="center" shrinkToFit="1"/>
    </xf>
    <xf numFmtId="179" fontId="47" fillId="33" borderId="11" xfId="0" applyNumberFormat="1" applyFont="1" applyFill="1" applyBorder="1" applyAlignment="1">
      <alignment vertical="center" shrinkToFit="1"/>
    </xf>
    <xf numFmtId="179" fontId="47" fillId="33" borderId="14" xfId="0" applyNumberFormat="1" applyFont="1" applyFill="1" applyBorder="1" applyAlignment="1">
      <alignment vertical="center" shrinkToFit="1"/>
    </xf>
    <xf numFmtId="0" fontId="46" fillId="0" borderId="1" xfId="0" applyFont="1" applyBorder="1" applyAlignment="1">
      <alignment horizontal="right" vertical="top"/>
    </xf>
    <xf numFmtId="0" fontId="47" fillId="0" borderId="17" xfId="0" applyFont="1" applyBorder="1" applyAlignment="1">
      <alignment vertical="center"/>
    </xf>
    <xf numFmtId="0" fontId="46" fillId="0" borderId="2" xfId="0" applyFont="1" applyBorder="1" applyAlignment="1">
      <alignment vertical="center"/>
    </xf>
    <xf numFmtId="0" fontId="47" fillId="0" borderId="10" xfId="0" applyFont="1" applyBorder="1" applyAlignment="1">
      <alignment vertical="center"/>
    </xf>
    <xf numFmtId="0" fontId="47" fillId="0" borderId="12" xfId="0" applyFont="1" applyBorder="1" applyAlignment="1">
      <alignment vertical="center"/>
    </xf>
    <xf numFmtId="0" fontId="47" fillId="0" borderId="15" xfId="0" applyFont="1" applyBorder="1" applyAlignment="1">
      <alignment vertical="center"/>
    </xf>
    <xf numFmtId="0" fontId="44" fillId="0" borderId="0" xfId="0" applyFont="1" applyAlignment="1">
      <alignment vertical="center" wrapText="1"/>
    </xf>
    <xf numFmtId="0" fontId="47" fillId="0" borderId="0" xfId="0" applyFont="1" applyAlignment="1">
      <alignment vertical="center"/>
    </xf>
    <xf numFmtId="0" fontId="41" fillId="0" borderId="71" xfId="0" applyFont="1" applyBorder="1" applyAlignment="1">
      <alignment horizontal="right" vertical="center" shrinkToFit="1"/>
    </xf>
    <xf numFmtId="0" fontId="39" fillId="0" borderId="67" xfId="0" applyFont="1" applyBorder="1" applyAlignment="1">
      <alignment horizontal="center" vertical="center" wrapText="1"/>
    </xf>
    <xf numFmtId="0" fontId="39" fillId="0" borderId="60" xfId="0" applyFont="1" applyBorder="1" applyAlignment="1">
      <alignment vertical="center" wrapText="1"/>
    </xf>
    <xf numFmtId="0" fontId="39" fillId="0" borderId="59" xfId="0" applyFont="1" applyBorder="1" applyAlignment="1">
      <alignment horizontal="right" vertical="top" wrapText="1"/>
    </xf>
    <xf numFmtId="176" fontId="39" fillId="0" borderId="68" xfId="0" applyNumberFormat="1" applyFont="1" applyFill="1" applyBorder="1" applyAlignment="1">
      <alignment vertical="center" shrinkToFit="1"/>
    </xf>
    <xf numFmtId="176" fontId="39" fillId="0" borderId="62" xfId="0" applyNumberFormat="1" applyFont="1" applyFill="1" applyBorder="1" applyAlignment="1">
      <alignment vertical="center" shrinkToFit="1"/>
    </xf>
    <xf numFmtId="176" fontId="39" fillId="0" borderId="77" xfId="0" applyNumberFormat="1" applyFont="1" applyBorder="1" applyAlignment="1">
      <alignment vertical="center" shrinkToFit="1"/>
    </xf>
    <xf numFmtId="176" fontId="39" fillId="0" borderId="62" xfId="0" applyNumberFormat="1" applyFont="1" applyBorder="1" applyAlignment="1">
      <alignment vertical="center" shrinkToFit="1"/>
    </xf>
    <xf numFmtId="0" fontId="39" fillId="0" borderId="82" xfId="0" applyFont="1" applyBorder="1" applyAlignment="1">
      <alignment horizontal="right" vertical="center" wrapText="1"/>
    </xf>
    <xf numFmtId="176" fontId="39" fillId="0" borderId="83" xfId="0" applyNumberFormat="1" applyFont="1" applyBorder="1" applyAlignment="1">
      <alignment vertical="center" shrinkToFit="1"/>
    </xf>
    <xf numFmtId="0" fontId="41" fillId="0" borderId="0" xfId="0" applyFont="1" applyAlignment="1">
      <alignment horizontal="right"/>
    </xf>
    <xf numFmtId="49" fontId="41" fillId="0" borderId="0" xfId="0" applyNumberFormat="1" applyFont="1" applyAlignment="1">
      <alignment horizontal="right" vertical="top"/>
    </xf>
    <xf numFmtId="0" fontId="35" fillId="0" borderId="0" xfId="0" applyFont="1" applyAlignment="1">
      <alignment vertical="center" wrapText="1"/>
    </xf>
    <xf numFmtId="0" fontId="35" fillId="0" borderId="0" xfId="0" applyFont="1" applyAlignment="1">
      <alignment vertical="top"/>
    </xf>
    <xf numFmtId="0" fontId="35" fillId="0" borderId="0" xfId="0" applyFont="1" applyAlignment="1">
      <alignment vertical="top" wrapText="1"/>
    </xf>
    <xf numFmtId="0" fontId="35" fillId="0" borderId="0" xfId="0" applyFont="1" applyAlignment="1">
      <alignment horizontal="left" vertical="center" indent="1"/>
    </xf>
    <xf numFmtId="0" fontId="36" fillId="0" borderId="0" xfId="0" applyFont="1" applyAlignment="1">
      <alignment vertical="top"/>
    </xf>
    <xf numFmtId="0" fontId="35" fillId="0" borderId="0" xfId="0" applyFont="1" applyAlignment="1">
      <alignment horizontal="left" vertical="center" indent="3"/>
    </xf>
    <xf numFmtId="0" fontId="36" fillId="0" borderId="0" xfId="0" applyFont="1" applyAlignment="1">
      <alignment vertical="center" wrapText="1"/>
    </xf>
    <xf numFmtId="0" fontId="52" fillId="0" borderId="0" xfId="0" applyFont="1">
      <alignment vertical="center"/>
    </xf>
    <xf numFmtId="0" fontId="45" fillId="0" borderId="0" xfId="0" applyFont="1">
      <alignment vertical="center"/>
    </xf>
    <xf numFmtId="0" fontId="54" fillId="0" borderId="71" xfId="0" applyFont="1" applyBorder="1" applyAlignment="1">
      <alignment horizontal="right" vertical="center"/>
    </xf>
    <xf numFmtId="0" fontId="52" fillId="0" borderId="66" xfId="0" applyFont="1" applyBorder="1" applyAlignment="1">
      <alignment horizontal="center" vertical="center" wrapText="1"/>
    </xf>
    <xf numFmtId="0" fontId="58" fillId="0" borderId="78" xfId="0" applyFont="1" applyBorder="1" applyAlignment="1">
      <alignment horizontal="center" vertical="center" wrapText="1"/>
    </xf>
    <xf numFmtId="0" fontId="54" fillId="0" borderId="58"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60" xfId="0" applyFont="1" applyBorder="1" applyAlignment="1">
      <alignment vertical="top" wrapText="1"/>
    </xf>
    <xf numFmtId="0" fontId="52" fillId="0" borderId="61" xfId="0" applyFont="1" applyBorder="1" applyAlignment="1">
      <alignment horizontal="right" vertical="top" wrapText="1"/>
    </xf>
    <xf numFmtId="0" fontId="52" fillId="0" borderId="59" xfId="0" applyFont="1" applyBorder="1" applyAlignment="1">
      <alignment vertical="top" wrapText="1"/>
    </xf>
    <xf numFmtId="176" fontId="52" fillId="0" borderId="68" xfId="0" applyNumberFormat="1" applyFont="1" applyBorder="1" applyAlignment="1">
      <alignment vertical="center" shrinkToFit="1"/>
    </xf>
    <xf numFmtId="176" fontId="52" fillId="0" borderId="79" xfId="0" applyNumberFormat="1" applyFont="1" applyBorder="1" applyAlignment="1">
      <alignment vertical="center" shrinkToFit="1"/>
    </xf>
    <xf numFmtId="0" fontId="52" fillId="0" borderId="62" xfId="0" applyFont="1" applyBorder="1" applyAlignment="1">
      <alignment vertical="center" wrapText="1"/>
    </xf>
    <xf numFmtId="176" fontId="52" fillId="34" borderId="76" xfId="0" applyNumberFormat="1" applyFont="1" applyFill="1" applyBorder="1" applyAlignment="1">
      <alignment vertical="center" shrinkToFit="1"/>
    </xf>
    <xf numFmtId="176" fontId="52" fillId="0" borderId="76" xfId="0" applyNumberFormat="1" applyFont="1" applyBorder="1" applyAlignment="1">
      <alignment vertical="center" shrinkToFit="1"/>
    </xf>
    <xf numFmtId="176" fontId="52" fillId="0" borderId="80" xfId="0" applyNumberFormat="1" applyFont="1" applyBorder="1" applyAlignment="1">
      <alignment vertical="center" shrinkToFit="1"/>
    </xf>
    <xf numFmtId="0" fontId="52" fillId="0" borderId="77" xfId="0" applyFont="1" applyBorder="1" applyAlignment="1">
      <alignment vertical="center" wrapText="1"/>
    </xf>
    <xf numFmtId="176" fontId="52" fillId="0" borderId="69" xfId="0" applyNumberFormat="1" applyFont="1" applyBorder="1" applyAlignment="1">
      <alignment vertical="center" shrinkToFit="1"/>
    </xf>
    <xf numFmtId="0" fontId="52" fillId="0" borderId="64" xfId="0" applyFont="1" applyBorder="1" applyAlignment="1">
      <alignment vertical="center" wrapText="1"/>
    </xf>
    <xf numFmtId="0" fontId="52" fillId="0" borderId="82" xfId="0" applyFont="1" applyBorder="1" applyAlignment="1">
      <alignment horizontal="right" vertical="center" shrinkToFit="1"/>
    </xf>
    <xf numFmtId="176" fontId="52" fillId="0" borderId="70" xfId="0" applyNumberFormat="1" applyFont="1" applyBorder="1" applyAlignment="1">
      <alignment vertical="center" shrinkToFit="1"/>
    </xf>
    <xf numFmtId="176" fontId="52" fillId="0" borderId="81" xfId="0" applyNumberFormat="1" applyFont="1" applyBorder="1" applyAlignment="1">
      <alignment vertical="center" shrinkToFit="1"/>
    </xf>
    <xf numFmtId="0" fontId="52" fillId="0" borderId="63" xfId="0" applyFont="1" applyBorder="1" applyAlignment="1">
      <alignment vertical="center" wrapText="1"/>
    </xf>
    <xf numFmtId="0" fontId="52" fillId="0" borderId="0" xfId="0" applyFont="1" applyAlignment="1">
      <alignment horizontal="left" vertical="center" indent="1"/>
    </xf>
    <xf numFmtId="0" fontId="58" fillId="0" borderId="0" xfId="0" applyFont="1" applyAlignment="1">
      <alignment horizontal="left" vertical="center" indent="1"/>
    </xf>
    <xf numFmtId="0" fontId="52" fillId="34" borderId="31" xfId="0" applyFont="1" applyFill="1" applyBorder="1" applyAlignment="1">
      <alignment vertical="center" wrapText="1"/>
    </xf>
    <xf numFmtId="178" fontId="52" fillId="34" borderId="11" xfId="0" applyNumberFormat="1" applyFont="1" applyFill="1" applyBorder="1" applyAlignment="1">
      <alignment vertical="center" wrapText="1"/>
    </xf>
    <xf numFmtId="178" fontId="52" fillId="0" borderId="30" xfId="0" applyNumberFormat="1" applyFont="1" applyBorder="1" applyAlignment="1">
      <alignment vertical="center" wrapText="1"/>
    </xf>
    <xf numFmtId="0" fontId="52" fillId="0" borderId="29" xfId="0" applyFont="1" applyBorder="1" applyAlignment="1">
      <alignment horizontal="right" vertical="top" wrapText="1"/>
    </xf>
    <xf numFmtId="180" fontId="52" fillId="0" borderId="11" xfId="0" applyNumberFormat="1" applyFont="1" applyBorder="1" applyAlignment="1">
      <alignment vertical="center" wrapText="1"/>
    </xf>
    <xf numFmtId="0" fontId="52" fillId="34" borderId="18" xfId="0" applyFont="1" applyFill="1" applyBorder="1" applyAlignment="1">
      <alignment vertical="center" wrapText="1"/>
    </xf>
    <xf numFmtId="0" fontId="52" fillId="34" borderId="22" xfId="0" applyFont="1" applyFill="1" applyBorder="1" applyAlignment="1">
      <alignment vertical="center" wrapText="1"/>
    </xf>
    <xf numFmtId="0" fontId="54" fillId="0" borderId="18"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22" xfId="0" applyFont="1" applyBorder="1" applyAlignment="1">
      <alignment horizontal="center" vertical="center" wrapText="1"/>
    </xf>
    <xf numFmtId="49" fontId="38" fillId="0" borderId="0" xfId="0" applyNumberFormat="1" applyFont="1">
      <alignment vertical="center"/>
    </xf>
    <xf numFmtId="0" fontId="38" fillId="0" borderId="0" xfId="0" applyFont="1" applyFill="1">
      <alignment vertical="center"/>
    </xf>
    <xf numFmtId="176" fontId="52" fillId="0" borderId="85" xfId="0" applyNumberFormat="1" applyFont="1" applyBorder="1" applyAlignment="1">
      <alignment vertical="center" shrinkToFit="1"/>
    </xf>
    <xf numFmtId="176" fontId="52" fillId="0" borderId="84" xfId="0" applyNumberFormat="1" applyFont="1" applyBorder="1" applyAlignment="1">
      <alignment vertical="center" shrinkToFit="1"/>
    </xf>
    <xf numFmtId="176" fontId="52" fillId="0" borderId="87" xfId="0" applyNumberFormat="1" applyFont="1" applyBorder="1" applyAlignment="1">
      <alignment vertical="center" shrinkToFit="1"/>
    </xf>
    <xf numFmtId="176" fontId="52" fillId="0" borderId="86" xfId="0" applyNumberFormat="1" applyFont="1" applyBorder="1" applyAlignment="1">
      <alignment vertical="center" shrinkToFit="1"/>
    </xf>
    <xf numFmtId="176" fontId="39" fillId="34" borderId="84" xfId="0" applyNumberFormat="1" applyFont="1" applyFill="1" applyBorder="1" applyAlignment="1">
      <alignment vertical="center" shrinkToFit="1"/>
    </xf>
    <xf numFmtId="176" fontId="39" fillId="34" borderId="86" xfId="0" applyNumberFormat="1" applyFont="1" applyFill="1" applyBorder="1" applyAlignment="1">
      <alignment vertical="center" shrinkToFit="1"/>
    </xf>
    <xf numFmtId="183" fontId="62" fillId="0" borderId="58" xfId="0" applyNumberFormat="1" applyFont="1" applyBorder="1" applyAlignment="1">
      <alignment horizontal="center" vertical="center" wrapText="1"/>
    </xf>
    <xf numFmtId="0" fontId="63" fillId="0" borderId="0" xfId="0" applyFont="1" applyAlignment="1">
      <alignment horizontal="left" vertical="center"/>
    </xf>
    <xf numFmtId="0" fontId="63" fillId="0" borderId="0" xfId="0" applyFont="1">
      <alignment vertical="center"/>
    </xf>
    <xf numFmtId="0" fontId="63" fillId="0" borderId="0" xfId="0" applyFont="1" applyAlignment="1">
      <alignment horizontal="right" vertical="center"/>
    </xf>
    <xf numFmtId="176" fontId="61" fillId="34" borderId="76" xfId="0" applyNumberFormat="1" applyFont="1" applyFill="1" applyBorder="1" applyAlignment="1">
      <alignment vertical="center" shrinkToFit="1"/>
    </xf>
    <xf numFmtId="0" fontId="64" fillId="34" borderId="65" xfId="0" applyFont="1" applyFill="1" applyBorder="1" applyAlignment="1">
      <alignment vertical="center" wrapText="1"/>
    </xf>
    <xf numFmtId="176" fontId="58" fillId="0" borderId="68" xfId="0" applyNumberFormat="1" applyFont="1" applyBorder="1" applyAlignment="1">
      <alignment vertical="center" shrinkToFit="1"/>
    </xf>
    <xf numFmtId="176" fontId="58" fillId="0" borderId="76" xfId="0" applyNumberFormat="1" applyFont="1" applyBorder="1" applyAlignment="1">
      <alignment vertical="center" shrinkToFit="1"/>
    </xf>
    <xf numFmtId="176" fontId="58" fillId="0" borderId="79" xfId="0" applyNumberFormat="1" applyFont="1" applyBorder="1" applyAlignment="1">
      <alignment vertical="center" shrinkToFit="1"/>
    </xf>
    <xf numFmtId="176" fontId="58" fillId="34" borderId="76" xfId="0" applyNumberFormat="1" applyFont="1" applyFill="1" applyBorder="1" applyAlignment="1">
      <alignment vertical="center" shrinkToFit="1"/>
    </xf>
    <xf numFmtId="0" fontId="66" fillId="0" borderId="66" xfId="0" applyFont="1" applyBorder="1" applyAlignment="1">
      <alignment horizontal="center" vertical="center" wrapText="1"/>
    </xf>
    <xf numFmtId="184" fontId="63" fillId="0" borderId="0" xfId="0" applyNumberFormat="1" applyFont="1" applyFill="1" applyAlignment="1">
      <alignment vertical="center"/>
    </xf>
    <xf numFmtId="0" fontId="50" fillId="34" borderId="75" xfId="0" applyFont="1" applyFill="1" applyBorder="1" applyAlignment="1">
      <alignment vertical="center" wrapText="1"/>
    </xf>
    <xf numFmtId="0" fontId="53" fillId="0" borderId="0" xfId="0" applyFont="1" applyAlignment="1">
      <alignment horizontal="center" vertical="center"/>
    </xf>
    <xf numFmtId="180" fontId="52" fillId="0" borderId="30" xfId="0" applyNumberFormat="1" applyFont="1" applyBorder="1" applyAlignment="1">
      <alignment vertical="center" wrapText="1"/>
    </xf>
    <xf numFmtId="0" fontId="52" fillId="34" borderId="9" xfId="0" applyFont="1" applyFill="1" applyBorder="1" applyAlignment="1">
      <alignment vertical="center" wrapText="1"/>
    </xf>
    <xf numFmtId="0" fontId="52" fillId="34" borderId="17" xfId="0" applyFont="1" applyFill="1" applyBorder="1" applyAlignment="1">
      <alignment vertical="center" wrapText="1"/>
    </xf>
    <xf numFmtId="0" fontId="40" fillId="0" borderId="0" xfId="0" applyFont="1" applyAlignment="1">
      <alignment horizontal="center" vertical="center"/>
    </xf>
    <xf numFmtId="0" fontId="36" fillId="0" borderId="0" xfId="0" applyFont="1" applyAlignment="1">
      <alignment vertical="center"/>
    </xf>
    <xf numFmtId="0" fontId="55" fillId="0" borderId="71" xfId="0" applyFont="1" applyBorder="1" applyAlignment="1">
      <alignment vertical="center" shrinkToFit="1"/>
    </xf>
    <xf numFmtId="0" fontId="58" fillId="0" borderId="61" xfId="0" applyFont="1" applyBorder="1" applyAlignment="1">
      <alignment horizontal="right" vertical="top" wrapText="1"/>
    </xf>
    <xf numFmtId="176" fontId="58" fillId="0" borderId="80" xfId="0" applyNumberFormat="1" applyFont="1" applyBorder="1" applyAlignment="1">
      <alignment vertical="center" shrinkToFit="1"/>
    </xf>
    <xf numFmtId="0" fontId="67" fillId="0" borderId="0" xfId="0" applyFont="1">
      <alignment vertical="center"/>
    </xf>
    <xf numFmtId="0" fontId="31" fillId="0" borderId="0" xfId="0" applyFont="1">
      <alignment vertical="center"/>
    </xf>
    <xf numFmtId="0" fontId="52" fillId="34" borderId="0" xfId="0" applyFont="1" applyFill="1" applyAlignment="1">
      <alignment vertical="center" wrapText="1"/>
    </xf>
    <xf numFmtId="176" fontId="50" fillId="34" borderId="76" xfId="0" applyNumberFormat="1" applyFont="1" applyFill="1" applyBorder="1" applyAlignment="1">
      <alignment vertical="center" shrinkToFit="1"/>
    </xf>
    <xf numFmtId="176" fontId="39" fillId="0" borderId="69" xfId="0" applyNumberFormat="1" applyFont="1" applyFill="1" applyBorder="1" applyAlignment="1">
      <alignment vertical="center" shrinkToFit="1"/>
    </xf>
    <xf numFmtId="0" fontId="59" fillId="0" borderId="78" xfId="0" applyFont="1" applyBorder="1" applyAlignment="1">
      <alignment horizontal="center" vertical="center" wrapText="1"/>
    </xf>
    <xf numFmtId="0" fontId="41" fillId="0" borderId="71" xfId="0" applyFont="1" applyBorder="1" applyAlignment="1">
      <alignment horizontal="right"/>
    </xf>
    <xf numFmtId="176" fontId="61" fillId="34" borderId="69" xfId="0" applyNumberFormat="1" applyFont="1" applyFill="1" applyBorder="1" applyAlignment="1">
      <alignment vertical="center" shrinkToFit="1"/>
    </xf>
    <xf numFmtId="176" fontId="66" fillId="0" borderId="76" xfId="0" applyNumberFormat="1" applyFont="1" applyFill="1" applyBorder="1" applyAlignment="1">
      <alignment vertical="center" shrinkToFit="1"/>
    </xf>
    <xf numFmtId="176" fontId="66" fillId="0" borderId="68" xfId="0" applyNumberFormat="1" applyFont="1" applyFill="1" applyBorder="1" applyAlignment="1">
      <alignment vertical="center" shrinkToFit="1"/>
    </xf>
    <xf numFmtId="0" fontId="36" fillId="0" borderId="0" xfId="0" applyFont="1" applyAlignment="1">
      <alignment horizontal="right" vertical="center"/>
    </xf>
    <xf numFmtId="177" fontId="36" fillId="34" borderId="0" xfId="0" applyNumberFormat="1" applyFont="1" applyFill="1" applyAlignment="1">
      <alignment horizontal="right" vertical="center" shrinkToFit="1"/>
    </xf>
    <xf numFmtId="0" fontId="68" fillId="0" borderId="0" xfId="0" applyFont="1">
      <alignment vertical="center"/>
    </xf>
    <xf numFmtId="0" fontId="69" fillId="0" borderId="0" xfId="0" applyFont="1">
      <alignment vertical="center"/>
    </xf>
    <xf numFmtId="49" fontId="63" fillId="0" borderId="0" xfId="0" applyNumberFormat="1" applyFont="1">
      <alignment vertical="center"/>
    </xf>
    <xf numFmtId="0" fontId="63" fillId="0" borderId="0" xfId="42" applyFont="1">
      <alignment vertical="center"/>
    </xf>
    <xf numFmtId="0" fontId="63" fillId="0" borderId="0" xfId="42" applyFont="1" applyAlignment="1">
      <alignment horizontal="left" vertical="center"/>
    </xf>
    <xf numFmtId="0" fontId="70" fillId="34" borderId="65" xfId="0" applyFont="1" applyFill="1" applyBorder="1" applyAlignment="1">
      <alignment vertical="center" wrapText="1"/>
    </xf>
    <xf numFmtId="0" fontId="70" fillId="34" borderId="75" xfId="0" applyFont="1" applyFill="1" applyBorder="1" applyAlignment="1">
      <alignment vertical="center" wrapText="1"/>
    </xf>
    <xf numFmtId="0" fontId="58" fillId="0" borderId="0" xfId="0" applyFont="1">
      <alignment vertical="center"/>
    </xf>
    <xf numFmtId="0" fontId="71" fillId="0" borderId="0" xfId="0" applyFont="1">
      <alignment vertical="center"/>
    </xf>
    <xf numFmtId="0" fontId="62" fillId="0" borderId="0" xfId="0" applyFont="1" applyAlignment="1">
      <alignment vertical="center" wrapText="1"/>
    </xf>
    <xf numFmtId="0" fontId="58" fillId="0" borderId="0" xfId="0" applyFont="1" applyAlignment="1">
      <alignment horizontal="right" vertical="center" wrapText="1"/>
    </xf>
    <xf numFmtId="0" fontId="58" fillId="34" borderId="0" xfId="0" applyFont="1" applyFill="1" applyAlignment="1">
      <alignment vertical="center" wrapText="1"/>
    </xf>
    <xf numFmtId="0" fontId="58" fillId="0" borderId="17" xfId="0" applyFont="1" applyBorder="1" applyAlignment="1">
      <alignment vertical="center" wrapText="1"/>
    </xf>
    <xf numFmtId="0" fontId="58" fillId="0" borderId="0" xfId="0" applyFont="1" applyAlignment="1">
      <alignment vertical="center" wrapText="1"/>
    </xf>
    <xf numFmtId="0" fontId="31" fillId="0" borderId="0" xfId="0" applyFont="1" applyAlignment="1">
      <alignment vertical="center" wrapText="1"/>
    </xf>
    <xf numFmtId="0" fontId="58" fillId="0" borderId="31" xfId="0" applyFont="1" applyBorder="1" applyAlignment="1">
      <alignment vertical="center" wrapText="1"/>
    </xf>
    <xf numFmtId="0" fontId="58" fillId="0" borderId="22" xfId="0" applyFont="1" applyBorder="1" applyAlignment="1">
      <alignment vertical="center" wrapText="1"/>
    </xf>
    <xf numFmtId="0" fontId="58" fillId="0" borderId="28" xfId="0" applyFont="1" applyBorder="1" applyAlignment="1">
      <alignment horizontal="right" vertical="center" wrapText="1"/>
    </xf>
    <xf numFmtId="0" fontId="58" fillId="0" borderId="19" xfId="0" applyFont="1" applyBorder="1" applyAlignment="1">
      <alignment horizontal="center" vertical="center" wrapText="1"/>
    </xf>
    <xf numFmtId="0" fontId="58" fillId="0" borderId="19" xfId="0" applyFont="1" applyBorder="1" applyAlignment="1">
      <alignment vertical="center" wrapText="1"/>
    </xf>
    <xf numFmtId="0" fontId="58" fillId="0" borderId="30"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9" xfId="0" applyFont="1" applyBorder="1" applyAlignment="1">
      <alignment vertical="center" wrapText="1"/>
    </xf>
    <xf numFmtId="0" fontId="58" fillId="0" borderId="11" xfId="0" applyFont="1" applyBorder="1" applyAlignment="1">
      <alignment horizontal="right" vertical="top" wrapText="1"/>
    </xf>
    <xf numFmtId="180" fontId="58" fillId="0" borderId="11" xfId="0" applyNumberFormat="1" applyFont="1" applyBorder="1" applyAlignment="1">
      <alignment vertical="center" wrapText="1"/>
    </xf>
    <xf numFmtId="178" fontId="58" fillId="34" borderId="11" xfId="0" applyNumberFormat="1" applyFont="1" applyFill="1" applyBorder="1" applyAlignment="1">
      <alignment vertical="center" wrapText="1"/>
    </xf>
    <xf numFmtId="0" fontId="73" fillId="0" borderId="0" xfId="0" applyFont="1" applyAlignment="1">
      <alignment vertical="center" wrapText="1"/>
    </xf>
    <xf numFmtId="0" fontId="58" fillId="0" borderId="11" xfId="0" applyFont="1" applyBorder="1" applyAlignment="1">
      <alignment horizontal="center" vertical="center" textRotation="255" wrapText="1"/>
    </xf>
    <xf numFmtId="0" fontId="58" fillId="0" borderId="23" xfId="0" applyFont="1" applyBorder="1" applyAlignment="1">
      <alignment vertical="center" wrapText="1"/>
    </xf>
    <xf numFmtId="180" fontId="58" fillId="0" borderId="30" xfId="0" applyNumberFormat="1" applyFont="1" applyBorder="1" applyAlignment="1">
      <alignment vertical="center" wrapText="1"/>
    </xf>
    <xf numFmtId="178" fontId="58" fillId="0" borderId="30" xfId="0" applyNumberFormat="1" applyFont="1" applyBorder="1" applyAlignment="1">
      <alignment vertical="center" wrapText="1"/>
    </xf>
    <xf numFmtId="0" fontId="58" fillId="0" borderId="30" xfId="0" applyFont="1" applyBorder="1" applyAlignment="1">
      <alignment vertical="center" wrapText="1"/>
    </xf>
    <xf numFmtId="0" fontId="58" fillId="0" borderId="9" xfId="0" applyFont="1" applyBorder="1" applyAlignment="1">
      <alignment vertical="center" wrapText="1"/>
    </xf>
    <xf numFmtId="0" fontId="58" fillId="0" borderId="29" xfId="0" applyFont="1" applyBorder="1" applyAlignment="1">
      <alignment horizontal="right" vertical="top" wrapText="1"/>
    </xf>
    <xf numFmtId="0" fontId="58" fillId="0" borderId="9" xfId="0" applyFont="1" applyBorder="1" applyAlignment="1">
      <alignment horizontal="center" vertical="center" textRotation="255" wrapText="1"/>
    </xf>
    <xf numFmtId="0" fontId="58" fillId="34" borderId="9" xfId="0" applyFont="1" applyFill="1" applyBorder="1" applyAlignment="1">
      <alignment vertical="center" wrapText="1"/>
    </xf>
    <xf numFmtId="0" fontId="58" fillId="34" borderId="17" xfId="0" applyFont="1" applyFill="1" applyBorder="1" applyAlignment="1">
      <alignment vertical="center" wrapText="1"/>
    </xf>
    <xf numFmtId="0" fontId="58" fillId="34" borderId="18" xfId="0" applyFont="1" applyFill="1" applyBorder="1" applyAlignment="1">
      <alignment vertical="center" wrapText="1"/>
    </xf>
    <xf numFmtId="0" fontId="58" fillId="34" borderId="31" xfId="0" applyFont="1" applyFill="1" applyBorder="1" applyAlignment="1">
      <alignment vertical="center" wrapText="1"/>
    </xf>
    <xf numFmtId="0" fontId="58" fillId="34" borderId="22" xfId="0" applyFont="1" applyFill="1" applyBorder="1" applyAlignment="1">
      <alignment vertical="center" wrapText="1"/>
    </xf>
    <xf numFmtId="0" fontId="58" fillId="34" borderId="9" xfId="0" applyFont="1" applyFill="1" applyBorder="1" applyAlignment="1">
      <alignment horizontal="center" vertical="center" wrapText="1"/>
    </xf>
    <xf numFmtId="0" fontId="58" fillId="34" borderId="17" xfId="0" applyFont="1" applyFill="1" applyBorder="1" applyAlignment="1">
      <alignment horizontal="center" vertical="center" wrapText="1"/>
    </xf>
    <xf numFmtId="0" fontId="58" fillId="0" borderId="18" xfId="0" applyFont="1" applyBorder="1" applyAlignment="1">
      <alignment vertical="center" wrapText="1"/>
    </xf>
    <xf numFmtId="0" fontId="58" fillId="0" borderId="18" xfId="0" applyFont="1" applyBorder="1" applyAlignment="1">
      <alignment horizontal="center" vertical="center" wrapText="1"/>
    </xf>
    <xf numFmtId="0" fontId="58" fillId="0" borderId="31" xfId="0" applyFont="1" applyBorder="1" applyAlignment="1">
      <alignment horizontal="center" vertical="center" wrapText="1"/>
    </xf>
    <xf numFmtId="0" fontId="58" fillId="0" borderId="22" xfId="0" applyFont="1" applyBorder="1" applyAlignment="1">
      <alignment horizontal="center" vertical="center" wrapText="1"/>
    </xf>
    <xf numFmtId="49" fontId="58" fillId="0" borderId="0" xfId="0" applyNumberFormat="1" applyFont="1" applyAlignment="1">
      <alignment vertical="top" wrapText="1"/>
    </xf>
    <xf numFmtId="0" fontId="58" fillId="34" borderId="21" xfId="0" applyFont="1" applyFill="1" applyBorder="1" applyAlignment="1">
      <alignment vertical="center" wrapText="1"/>
    </xf>
    <xf numFmtId="0" fontId="58" fillId="34" borderId="0" xfId="0" applyFont="1" applyFill="1" applyBorder="1" applyAlignment="1">
      <alignment vertical="center" wrapText="1"/>
    </xf>
    <xf numFmtId="0" fontId="66" fillId="34" borderId="0" xfId="0" applyFont="1" applyFill="1" applyBorder="1" applyAlignment="1">
      <alignment vertical="center" wrapText="1"/>
    </xf>
    <xf numFmtId="0" fontId="66" fillId="34" borderId="31" xfId="0" applyFont="1" applyFill="1" applyBorder="1" applyAlignment="1">
      <alignment vertical="center" wrapText="1"/>
    </xf>
    <xf numFmtId="0" fontId="66" fillId="34" borderId="21" xfId="0" applyFont="1" applyFill="1" applyBorder="1" applyAlignment="1">
      <alignment vertical="center" wrapText="1"/>
    </xf>
    <xf numFmtId="0" fontId="35" fillId="34" borderId="0" xfId="0" applyFont="1" applyFill="1">
      <alignment vertical="center"/>
    </xf>
    <xf numFmtId="0" fontId="36" fillId="34" borderId="0" xfId="0" applyFont="1" applyFill="1">
      <alignment vertical="center"/>
    </xf>
    <xf numFmtId="0" fontId="38" fillId="34" borderId="0" xfId="0" applyFont="1" applyFill="1">
      <alignment vertical="center"/>
    </xf>
    <xf numFmtId="0" fontId="69" fillId="0" borderId="0" xfId="0" applyFont="1" applyAlignment="1">
      <alignment vertical="top" wrapText="1"/>
    </xf>
    <xf numFmtId="0" fontId="69" fillId="0" borderId="0" xfId="0" applyFont="1" applyAlignment="1">
      <alignment vertical="center" wrapText="1"/>
    </xf>
    <xf numFmtId="0" fontId="69" fillId="0" borderId="0" xfId="0" applyFont="1" applyAlignment="1">
      <alignment horizontal="left" vertical="center" indent="1"/>
    </xf>
    <xf numFmtId="0" fontId="69" fillId="0" borderId="0" xfId="0" applyFont="1" applyAlignment="1">
      <alignment horizontal="right" vertical="center"/>
    </xf>
    <xf numFmtId="0" fontId="69" fillId="0" borderId="0" xfId="0" applyFont="1" applyAlignment="1">
      <alignment vertical="top"/>
    </xf>
    <xf numFmtId="177" fontId="63" fillId="34" borderId="0" xfId="42" applyNumberFormat="1" applyFont="1" applyFill="1" applyAlignment="1">
      <alignment horizontal="right" vertical="center" shrinkToFit="1"/>
    </xf>
    <xf numFmtId="0" fontId="63" fillId="0" borderId="0" xfId="42" applyFont="1" applyAlignment="1">
      <alignment horizontal="left" vertical="center"/>
    </xf>
    <xf numFmtId="184" fontId="63" fillId="0" borderId="0" xfId="0" applyNumberFormat="1" applyFont="1" applyAlignment="1">
      <alignment horizontal="left" vertical="center"/>
    </xf>
    <xf numFmtId="0" fontId="63" fillId="34" borderId="0" xfId="0" applyFont="1" applyFill="1" applyAlignment="1">
      <alignment horizontal="distributed" vertical="center"/>
    </xf>
    <xf numFmtId="0" fontId="68" fillId="34" borderId="0" xfId="0" applyFont="1" applyFill="1" applyAlignment="1">
      <alignment horizontal="distributed" vertical="center"/>
    </xf>
    <xf numFmtId="58" fontId="63" fillId="34" borderId="0" xfId="0" applyNumberFormat="1" applyFont="1" applyFill="1" applyAlignment="1">
      <alignment horizontal="distributed" vertical="center"/>
    </xf>
    <xf numFmtId="58" fontId="68" fillId="34" borderId="0" xfId="0" applyNumberFormat="1" applyFont="1" applyFill="1" applyAlignment="1">
      <alignment horizontal="distributed" vertical="center"/>
    </xf>
    <xf numFmtId="58" fontId="63" fillId="0" borderId="0" xfId="0" applyNumberFormat="1" applyFont="1" applyAlignment="1">
      <alignment horizontal="distributed" vertical="center"/>
    </xf>
    <xf numFmtId="0" fontId="63" fillId="0" borderId="0" xfId="0" applyFont="1" applyAlignment="1">
      <alignment horizontal="distributed" vertical="center"/>
    </xf>
    <xf numFmtId="0" fontId="63" fillId="0" borderId="0" xfId="0" applyFont="1" applyAlignment="1">
      <alignment vertical="center" wrapText="1"/>
    </xf>
    <xf numFmtId="0" fontId="63" fillId="34" borderId="0" xfId="0" applyFont="1" applyFill="1">
      <alignment vertical="center"/>
    </xf>
    <xf numFmtId="0" fontId="63" fillId="34" borderId="0" xfId="0" applyFont="1" applyFill="1" applyAlignment="1">
      <alignment horizontal="center" vertical="center" shrinkToFit="1"/>
    </xf>
    <xf numFmtId="0" fontId="63" fillId="34" borderId="0" xfId="0" applyFont="1" applyFill="1" applyAlignment="1">
      <alignment vertical="center" shrinkToFit="1"/>
    </xf>
    <xf numFmtId="0" fontId="53" fillId="0" borderId="0" xfId="0" applyFont="1" applyAlignment="1">
      <alignment horizontal="center" vertical="center"/>
    </xf>
    <xf numFmtId="0" fontId="52" fillId="0" borderId="72" xfId="0" applyFont="1" applyBorder="1" applyAlignment="1">
      <alignment horizontal="center" vertical="center" wrapText="1"/>
    </xf>
    <xf numFmtId="0" fontId="52" fillId="0" borderId="73" xfId="0" applyFont="1" applyBorder="1" applyAlignment="1">
      <alignment horizontal="center" vertical="center" wrapText="1"/>
    </xf>
    <xf numFmtId="0" fontId="52" fillId="0" borderId="67" xfId="0" applyFont="1" applyBorder="1" applyAlignment="1">
      <alignment horizontal="center" vertical="center" wrapText="1"/>
    </xf>
    <xf numFmtId="0" fontId="52" fillId="0" borderId="74" xfId="0" applyFont="1" applyBorder="1" applyAlignment="1">
      <alignment horizontal="center" vertical="center" wrapText="1"/>
    </xf>
    <xf numFmtId="0" fontId="55" fillId="0" borderId="71" xfId="0" applyFont="1" applyBorder="1" applyAlignment="1">
      <alignment vertical="center" shrinkToFit="1"/>
    </xf>
    <xf numFmtId="0" fontId="58" fillId="0" borderId="30" xfId="0" applyFont="1" applyBorder="1" applyAlignment="1">
      <alignment horizontal="center" vertical="center" wrapText="1"/>
    </xf>
    <xf numFmtId="0" fontId="58" fillId="0" borderId="0" xfId="0" applyFont="1" applyAlignment="1">
      <alignment vertical="top" wrapText="1"/>
    </xf>
    <xf numFmtId="0" fontId="58" fillId="0" borderId="28" xfId="0" applyFont="1" applyBorder="1" applyAlignment="1">
      <alignment vertical="center" wrapText="1"/>
    </xf>
    <xf numFmtId="0" fontId="58" fillId="0" borderId="19" xfId="0" applyFont="1" applyBorder="1" applyAlignment="1">
      <alignment vertical="center" wrapText="1"/>
    </xf>
    <xf numFmtId="0" fontId="58" fillId="0" borderId="21" xfId="0" applyFont="1" applyBorder="1" applyAlignment="1">
      <alignment vertical="center" wrapText="1"/>
    </xf>
    <xf numFmtId="0" fontId="58" fillId="0" borderId="28"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0" xfId="0" applyFont="1" applyAlignment="1">
      <alignment vertical="center" wrapText="1"/>
    </xf>
    <xf numFmtId="0" fontId="58" fillId="0" borderId="9" xfId="0" applyFont="1" applyBorder="1" applyAlignment="1">
      <alignment horizontal="right" vertical="top" wrapText="1"/>
    </xf>
    <xf numFmtId="0" fontId="58" fillId="0" borderId="17" xfId="0" applyFont="1" applyBorder="1" applyAlignment="1">
      <alignment horizontal="right" vertical="top" wrapText="1"/>
    </xf>
    <xf numFmtId="0" fontId="58" fillId="34" borderId="0" xfId="0" applyFont="1" applyFill="1" applyAlignment="1">
      <alignment vertical="center" wrapText="1"/>
    </xf>
    <xf numFmtId="179" fontId="58" fillId="34" borderId="9" xfId="0" applyNumberFormat="1" applyFont="1" applyFill="1" applyBorder="1" applyAlignment="1">
      <alignment vertical="center" wrapText="1"/>
    </xf>
    <xf numFmtId="179" fontId="58" fillId="34" borderId="17" xfId="0" applyNumberFormat="1" applyFont="1" applyFill="1" applyBorder="1" applyAlignment="1">
      <alignment vertical="center" wrapText="1"/>
    </xf>
    <xf numFmtId="179" fontId="58" fillId="0" borderId="30" xfId="0" applyNumberFormat="1" applyFont="1" applyBorder="1" applyAlignment="1">
      <alignment vertical="center" wrapText="1"/>
    </xf>
    <xf numFmtId="0" fontId="58" fillId="0" borderId="24" xfId="0" applyFont="1" applyBorder="1" applyAlignment="1">
      <alignment vertical="center" wrapText="1"/>
    </xf>
    <xf numFmtId="0" fontId="58" fillId="0" borderId="25" xfId="0" applyFont="1" applyBorder="1" applyAlignment="1">
      <alignment vertical="center" wrapText="1"/>
    </xf>
    <xf numFmtId="0" fontId="58" fillId="0" borderId="26" xfId="0" applyFont="1" applyBorder="1" applyAlignment="1">
      <alignment vertical="center" wrapText="1"/>
    </xf>
    <xf numFmtId="0" fontId="58" fillId="0" borderId="24" xfId="0" applyFont="1" applyBorder="1" applyAlignment="1">
      <alignment horizontal="right" vertical="top" wrapText="1"/>
    </xf>
    <xf numFmtId="0" fontId="58" fillId="0" borderId="26" xfId="0" applyFont="1" applyBorder="1" applyAlignment="1">
      <alignment horizontal="right" vertical="top" wrapText="1"/>
    </xf>
    <xf numFmtId="0" fontId="58" fillId="0" borderId="9" xfId="0" applyFont="1" applyBorder="1" applyAlignment="1">
      <alignment horizontal="center" vertical="center" textRotation="255" wrapText="1"/>
    </xf>
    <xf numFmtId="0" fontId="58" fillId="34" borderId="9" xfId="0" applyFont="1" applyFill="1" applyBorder="1" applyAlignment="1">
      <alignment vertical="center" wrapText="1"/>
    </xf>
    <xf numFmtId="0" fontId="58" fillId="34" borderId="17" xfId="0" applyFont="1" applyFill="1" applyBorder="1" applyAlignment="1">
      <alignment vertical="center" wrapText="1"/>
    </xf>
    <xf numFmtId="180" fontId="58" fillId="34" borderId="9" xfId="0" applyNumberFormat="1" applyFont="1" applyFill="1" applyBorder="1" applyAlignment="1">
      <alignment vertical="center" wrapText="1"/>
    </xf>
    <xf numFmtId="180" fontId="58" fillId="34" borderId="17" xfId="0" applyNumberFormat="1" applyFont="1" applyFill="1" applyBorder="1" applyAlignment="1">
      <alignment vertical="center" wrapText="1"/>
    </xf>
    <xf numFmtId="0" fontId="73" fillId="0" borderId="0" xfId="0" applyFont="1" applyAlignment="1">
      <alignment vertical="center" wrapText="1"/>
    </xf>
    <xf numFmtId="0" fontId="58" fillId="34" borderId="30" xfId="0" applyFont="1" applyFill="1" applyBorder="1" applyAlignment="1">
      <alignment vertical="center" wrapText="1"/>
    </xf>
    <xf numFmtId="0" fontId="58" fillId="0" borderId="11" xfId="0" applyFont="1" applyBorder="1" applyAlignment="1">
      <alignment horizontal="center" vertical="center" textRotation="255" wrapText="1"/>
    </xf>
    <xf numFmtId="0" fontId="58" fillId="0" borderId="9" xfId="0" applyFont="1" applyBorder="1" applyAlignment="1">
      <alignment horizontal="right" vertical="center" wrapText="1"/>
    </xf>
    <xf numFmtId="0" fontId="58" fillId="0" borderId="0" xfId="0" applyFont="1" applyAlignment="1">
      <alignment horizontal="right" vertical="center" wrapText="1"/>
    </xf>
    <xf numFmtId="0" fontId="58" fillId="0" borderId="18" xfId="0" applyFont="1" applyBorder="1" applyAlignment="1">
      <alignment horizontal="right" vertical="center" wrapText="1"/>
    </xf>
    <xf numFmtId="0" fontId="58" fillId="0" borderId="31" xfId="0" applyFont="1" applyBorder="1" applyAlignment="1">
      <alignment horizontal="right" vertical="center" wrapText="1"/>
    </xf>
    <xf numFmtId="0" fontId="58" fillId="34" borderId="19" xfId="0" applyFont="1" applyFill="1" applyBorder="1" applyAlignment="1">
      <alignment vertical="center" wrapText="1"/>
    </xf>
    <xf numFmtId="181" fontId="58" fillId="0" borderId="9" xfId="0" applyNumberFormat="1" applyFont="1" applyBorder="1" applyAlignment="1">
      <alignment horizontal="right" vertical="center" wrapText="1"/>
    </xf>
    <xf numFmtId="181" fontId="58" fillId="0" borderId="0" xfId="0" applyNumberFormat="1" applyFont="1" applyAlignment="1">
      <alignment horizontal="right" vertical="center" wrapText="1"/>
    </xf>
    <xf numFmtId="181" fontId="58" fillId="0" borderId="17" xfId="0" applyNumberFormat="1" applyFont="1" applyBorder="1" applyAlignment="1">
      <alignment horizontal="right" vertical="center" wrapText="1"/>
    </xf>
    <xf numFmtId="0" fontId="58" fillId="34" borderId="9" xfId="0" applyFont="1" applyFill="1" applyBorder="1" applyAlignment="1">
      <alignment horizontal="center" vertical="center" wrapText="1"/>
    </xf>
    <xf numFmtId="0" fontId="58" fillId="34" borderId="17" xfId="0" applyFont="1" applyFill="1" applyBorder="1" applyAlignment="1">
      <alignment horizontal="center" vertical="center" wrapText="1"/>
    </xf>
    <xf numFmtId="180" fontId="58" fillId="0" borderId="28" xfId="0" applyNumberFormat="1" applyFont="1" applyBorder="1" applyAlignment="1">
      <alignment vertical="center" wrapText="1"/>
    </xf>
    <xf numFmtId="180" fontId="58" fillId="0" borderId="21" xfId="0" applyNumberFormat="1" applyFont="1" applyBorder="1" applyAlignment="1">
      <alignment vertical="center" wrapText="1"/>
    </xf>
    <xf numFmtId="0" fontId="58" fillId="0" borderId="30" xfId="0" applyFont="1" applyBorder="1" applyAlignment="1">
      <alignment horizontal="left" vertical="center" wrapText="1"/>
    </xf>
    <xf numFmtId="0" fontId="58" fillId="0" borderId="24" xfId="0" applyFont="1" applyBorder="1" applyAlignment="1">
      <alignment horizontal="right" vertical="center" wrapText="1"/>
    </xf>
    <xf numFmtId="0" fontId="58" fillId="0" borderId="25" xfId="0" applyFont="1" applyBorder="1" applyAlignment="1">
      <alignment horizontal="right" vertical="center" wrapText="1"/>
    </xf>
    <xf numFmtId="0" fontId="58" fillId="0" borderId="26" xfId="0" applyFont="1" applyBorder="1" applyAlignment="1">
      <alignment horizontal="right" vertical="center" wrapText="1"/>
    </xf>
    <xf numFmtId="0" fontId="58" fillId="0" borderId="9" xfId="0" applyFont="1" applyBorder="1" applyAlignment="1">
      <alignment vertical="center" wrapText="1"/>
    </xf>
    <xf numFmtId="0" fontId="58" fillId="0" borderId="17" xfId="0" applyFont="1" applyBorder="1" applyAlignment="1">
      <alignment vertical="center" wrapText="1"/>
    </xf>
    <xf numFmtId="0" fontId="58" fillId="0" borderId="9" xfId="0" applyFont="1" applyBorder="1" applyAlignment="1">
      <alignment horizontal="center" vertical="center" wrapText="1"/>
    </xf>
    <xf numFmtId="0" fontId="58" fillId="0" borderId="17" xfId="0" applyFont="1" applyBorder="1" applyAlignment="1">
      <alignment horizontal="center" vertical="center" wrapText="1"/>
    </xf>
    <xf numFmtId="0" fontId="76" fillId="34" borderId="24" xfId="0" applyFont="1" applyFill="1" applyBorder="1" applyAlignment="1">
      <alignment vertical="center" wrapText="1"/>
    </xf>
    <xf numFmtId="0" fontId="76" fillId="34" borderId="25" xfId="0" applyFont="1" applyFill="1" applyBorder="1" applyAlignment="1">
      <alignment vertical="center" wrapText="1"/>
    </xf>
    <xf numFmtId="0" fontId="76" fillId="34" borderId="26" xfId="0" applyFont="1" applyFill="1" applyBorder="1" applyAlignment="1">
      <alignment vertical="center" wrapText="1"/>
    </xf>
    <xf numFmtId="0" fontId="76" fillId="34" borderId="9" xfId="0" applyFont="1" applyFill="1" applyBorder="1" applyAlignment="1">
      <alignment vertical="center" wrapText="1"/>
    </xf>
    <xf numFmtId="0" fontId="76" fillId="34" borderId="0" xfId="0" applyFont="1" applyFill="1" applyAlignment="1">
      <alignment vertical="center" wrapText="1"/>
    </xf>
    <xf numFmtId="0" fontId="76" fillId="34" borderId="17" xfId="0" applyFont="1" applyFill="1" applyBorder="1" applyAlignment="1">
      <alignment vertical="center" wrapText="1"/>
    </xf>
    <xf numFmtId="0" fontId="76" fillId="34" borderId="18" xfId="0" applyFont="1" applyFill="1" applyBorder="1" applyAlignment="1">
      <alignment vertical="center" wrapText="1"/>
    </xf>
    <xf numFmtId="0" fontId="76" fillId="34" borderId="31" xfId="0" applyFont="1" applyFill="1" applyBorder="1" applyAlignment="1">
      <alignment vertical="center" wrapText="1"/>
    </xf>
    <xf numFmtId="0" fontId="76" fillId="34" borderId="22" xfId="0" applyFont="1" applyFill="1" applyBorder="1" applyAlignment="1">
      <alignment vertical="center" wrapText="1"/>
    </xf>
    <xf numFmtId="0" fontId="76" fillId="0" borderId="0" xfId="0" applyFont="1" applyAlignment="1">
      <alignment horizontal="center" vertical="center" wrapText="1"/>
    </xf>
    <xf numFmtId="181" fontId="58" fillId="0" borderId="28" xfId="0" applyNumberFormat="1" applyFont="1" applyBorder="1" applyAlignment="1">
      <alignment vertical="center" wrapText="1"/>
    </xf>
    <xf numFmtId="181" fontId="58" fillId="0" borderId="19" xfId="0" applyNumberFormat="1" applyFont="1" applyBorder="1" applyAlignment="1">
      <alignment vertical="center" wrapText="1"/>
    </xf>
    <xf numFmtId="181" fontId="58" fillId="0" borderId="21" xfId="0" applyNumberFormat="1" applyFont="1" applyBorder="1" applyAlignment="1">
      <alignment vertical="center" wrapText="1"/>
    </xf>
    <xf numFmtId="0" fontId="76" fillId="0" borderId="0" xfId="0" applyFont="1" applyAlignment="1">
      <alignment vertical="center" wrapText="1"/>
    </xf>
    <xf numFmtId="0" fontId="75" fillId="0" borderId="28" xfId="0" applyFont="1" applyBorder="1" applyAlignment="1">
      <alignment horizontal="center" vertical="center" shrinkToFit="1"/>
    </xf>
    <xf numFmtId="0" fontId="75" fillId="0" borderId="21" xfId="0" applyFont="1" applyBorder="1" applyAlignment="1">
      <alignment horizontal="center" vertical="center" shrinkToFit="1"/>
    </xf>
    <xf numFmtId="0" fontId="59" fillId="0" borderId="28" xfId="0" applyFont="1" applyBorder="1" applyAlignment="1">
      <alignment horizontal="left" vertical="center" wrapText="1"/>
    </xf>
    <xf numFmtId="0" fontId="59" fillId="0" borderId="19" xfId="0" applyFont="1" applyBorder="1" applyAlignment="1">
      <alignment horizontal="left" vertical="center" wrapText="1"/>
    </xf>
    <xf numFmtId="0" fontId="58" fillId="34" borderId="19" xfId="0" applyFont="1" applyFill="1" applyBorder="1" applyAlignment="1">
      <alignment horizontal="center" vertical="center" wrapText="1"/>
    </xf>
    <xf numFmtId="0" fontId="58" fillId="34" borderId="21" xfId="0" applyFont="1" applyFill="1" applyBorder="1" applyAlignment="1">
      <alignment horizontal="center" vertical="center" wrapText="1"/>
    </xf>
    <xf numFmtId="0" fontId="31" fillId="0" borderId="0" xfId="0" applyFont="1" applyAlignment="1">
      <alignment horizontal="left" vertical="center" wrapText="1"/>
    </xf>
    <xf numFmtId="0" fontId="67" fillId="0" borderId="0" xfId="0" applyFont="1" applyAlignment="1">
      <alignment horizontal="center" vertical="center"/>
    </xf>
    <xf numFmtId="0" fontId="58" fillId="34" borderId="28" xfId="0" applyFont="1" applyFill="1" applyBorder="1" applyAlignment="1">
      <alignment horizontal="center" vertical="center" wrapText="1"/>
    </xf>
    <xf numFmtId="0" fontId="59" fillId="0" borderId="30" xfId="0" applyFont="1" applyBorder="1" applyAlignment="1">
      <alignment horizontal="center" vertical="center" wrapText="1"/>
    </xf>
    <xf numFmtId="0" fontId="72" fillId="0" borderId="30" xfId="0" applyFont="1" applyBorder="1" applyAlignment="1">
      <alignment horizontal="center" vertical="center" wrapText="1"/>
    </xf>
    <xf numFmtId="0" fontId="58" fillId="34" borderId="28" xfId="0" applyFont="1" applyFill="1" applyBorder="1" applyAlignment="1">
      <alignment vertical="center" wrapText="1"/>
    </xf>
    <xf numFmtId="0" fontId="58" fillId="34" borderId="21" xfId="0" applyFont="1" applyFill="1" applyBorder="1" applyAlignment="1">
      <alignment vertical="center" wrapText="1"/>
    </xf>
    <xf numFmtId="0" fontId="58" fillId="0" borderId="30" xfId="0" applyFont="1" applyBorder="1" applyAlignment="1">
      <alignment vertical="center" wrapText="1"/>
    </xf>
    <xf numFmtId="0" fontId="58" fillId="34" borderId="31" xfId="0" applyFont="1" applyFill="1" applyBorder="1" applyAlignment="1">
      <alignment vertical="center" wrapText="1"/>
    </xf>
    <xf numFmtId="0" fontId="58" fillId="0" borderId="29" xfId="0" applyFont="1" applyBorder="1" applyAlignment="1">
      <alignment horizontal="center" vertical="center" wrapText="1"/>
    </xf>
    <xf numFmtId="180" fontId="58" fillId="0" borderId="30" xfId="0" applyNumberFormat="1" applyFont="1" applyBorder="1" applyAlignment="1">
      <alignment vertical="center" wrapText="1"/>
    </xf>
    <xf numFmtId="0" fontId="62" fillId="34" borderId="28" xfId="0" applyFont="1" applyFill="1" applyBorder="1" applyAlignment="1">
      <alignment horizontal="center" vertical="center" wrapText="1"/>
    </xf>
    <xf numFmtId="0" fontId="62" fillId="34" borderId="19" xfId="0" applyFont="1" applyFill="1" applyBorder="1" applyAlignment="1">
      <alignment horizontal="center" vertical="center" wrapText="1"/>
    </xf>
    <xf numFmtId="0" fontId="62" fillId="34" borderId="21" xfId="0" applyFont="1" applyFill="1" applyBorder="1" applyAlignment="1">
      <alignment horizontal="center" vertical="center" wrapText="1"/>
    </xf>
    <xf numFmtId="184" fontId="63" fillId="0" borderId="0" xfId="0" applyNumberFormat="1" applyFont="1" applyFill="1" applyAlignment="1">
      <alignment horizontal="center" vertical="center"/>
    </xf>
    <xf numFmtId="58" fontId="36" fillId="0" borderId="0" xfId="0" applyNumberFormat="1" applyFont="1" applyAlignment="1">
      <alignment horizontal="distributed" vertical="center"/>
    </xf>
    <xf numFmtId="0" fontId="36" fillId="0" borderId="0" xfId="0" applyNumberFormat="1" applyFont="1" applyAlignment="1">
      <alignment horizontal="distributed" vertical="center"/>
    </xf>
    <xf numFmtId="0" fontId="65" fillId="34" borderId="0" xfId="0" applyFont="1" applyFill="1" applyAlignment="1">
      <alignment horizontal="center" vertical="center"/>
    </xf>
    <xf numFmtId="0" fontId="40" fillId="34" borderId="0" xfId="0" applyFont="1" applyFill="1" applyAlignment="1">
      <alignment horizontal="center" vertical="center"/>
    </xf>
    <xf numFmtId="0" fontId="44" fillId="0" borderId="0" xfId="0" applyFont="1" applyFill="1" applyAlignment="1">
      <alignment horizontal="left" vertical="center" wrapText="1"/>
    </xf>
    <xf numFmtId="0" fontId="40" fillId="0" borderId="0" xfId="0" applyFont="1" applyAlignment="1">
      <alignment horizontal="center" vertical="center"/>
    </xf>
    <xf numFmtId="0" fontId="42" fillId="0" borderId="71" xfId="0" applyFont="1" applyBorder="1" applyAlignment="1">
      <alignment horizontal="left" wrapText="1"/>
    </xf>
    <xf numFmtId="0" fontId="41" fillId="0" borderId="72" xfId="0" applyFont="1" applyBorder="1" applyAlignment="1">
      <alignment horizontal="center" vertical="center" wrapText="1"/>
    </xf>
    <xf numFmtId="0" fontId="41" fillId="0" borderId="73" xfId="0" applyFont="1" applyBorder="1" applyAlignment="1">
      <alignment horizontal="center" vertical="center" wrapText="1"/>
    </xf>
    <xf numFmtId="0" fontId="66" fillId="0" borderId="30" xfId="0" applyFont="1" applyBorder="1" applyAlignment="1">
      <alignment horizontal="center" vertical="center" wrapText="1"/>
    </xf>
    <xf numFmtId="0" fontId="60" fillId="0" borderId="30" xfId="0" applyFont="1" applyBorder="1" applyAlignment="1">
      <alignment horizontal="center" vertical="center" wrapText="1"/>
    </xf>
    <xf numFmtId="0" fontId="66" fillId="0" borderId="28" xfId="0" applyFont="1" applyBorder="1" applyAlignment="1">
      <alignment horizontal="center" vertical="center" wrapText="1"/>
    </xf>
    <xf numFmtId="0" fontId="66" fillId="0" borderId="19" xfId="0" applyFont="1" applyBorder="1" applyAlignment="1">
      <alignment horizontal="center" vertical="center" wrapText="1"/>
    </xf>
    <xf numFmtId="0" fontId="66" fillId="0" borderId="21" xfId="0" applyFont="1" applyBorder="1" applyAlignment="1">
      <alignment horizontal="center" vertical="center" wrapText="1"/>
    </xf>
    <xf numFmtId="0" fontId="24" fillId="0" borderId="0" xfId="0" applyFont="1" applyBorder="1" applyAlignment="1">
      <alignment vertical="center" wrapText="1"/>
    </xf>
    <xf numFmtId="0" fontId="66" fillId="34" borderId="28" xfId="0" applyFont="1" applyFill="1" applyBorder="1" applyAlignment="1">
      <alignment vertical="center" wrapText="1"/>
    </xf>
    <xf numFmtId="0" fontId="66" fillId="34" borderId="19" xfId="0" applyFont="1" applyFill="1" applyBorder="1" applyAlignment="1">
      <alignment vertical="center" wrapText="1"/>
    </xf>
    <xf numFmtId="0" fontId="66" fillId="34" borderId="21" xfId="0" applyFont="1" applyFill="1" applyBorder="1" applyAlignment="1">
      <alignment vertical="center" wrapText="1"/>
    </xf>
    <xf numFmtId="0" fontId="66" fillId="34" borderId="30" xfId="0" applyFont="1" applyFill="1" applyBorder="1" applyAlignment="1">
      <alignment vertical="center" wrapText="1"/>
    </xf>
    <xf numFmtId="0" fontId="39" fillId="0" borderId="28"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9" xfId="0" applyFont="1" applyBorder="1" applyAlignment="1">
      <alignment vertical="center" wrapText="1"/>
    </xf>
    <xf numFmtId="0" fontId="39" fillId="0" borderId="0" xfId="0" applyFont="1" applyBorder="1" applyAlignment="1">
      <alignment vertical="center" wrapText="1"/>
    </xf>
    <xf numFmtId="0" fontId="39" fillId="0" borderId="17" xfId="0" applyFont="1" applyBorder="1" applyAlignment="1">
      <alignment vertical="center" wrapText="1"/>
    </xf>
    <xf numFmtId="0" fontId="39" fillId="0" borderId="30" xfId="0" applyFont="1" applyBorder="1" applyAlignment="1">
      <alignment horizontal="center"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66" fillId="34" borderId="31" xfId="0" applyFont="1" applyFill="1" applyBorder="1" applyAlignment="1">
      <alignment vertical="center" wrapText="1"/>
    </xf>
    <xf numFmtId="0" fontId="43" fillId="0" borderId="9" xfId="0" applyFont="1" applyFill="1" applyBorder="1" applyAlignment="1">
      <alignment horizontal="right" vertical="center" wrapText="1"/>
    </xf>
    <xf numFmtId="0" fontId="39" fillId="0" borderId="0" xfId="0" applyFont="1" applyFill="1" applyBorder="1" applyAlignment="1">
      <alignment horizontal="right" vertical="center" wrapText="1"/>
    </xf>
    <xf numFmtId="0" fontId="43" fillId="0" borderId="18" xfId="0" applyFont="1" applyFill="1" applyBorder="1" applyAlignment="1">
      <alignment horizontal="right" vertical="center" wrapText="1"/>
    </xf>
    <xf numFmtId="0" fontId="39" fillId="0" borderId="31" xfId="0" applyFont="1" applyFill="1" applyBorder="1" applyAlignment="1">
      <alignment horizontal="right" vertical="center" wrapText="1"/>
    </xf>
    <xf numFmtId="0" fontId="66" fillId="34" borderId="19" xfId="0" applyFont="1" applyFill="1" applyBorder="1" applyAlignment="1">
      <alignment horizontal="right" vertical="center" wrapText="1"/>
    </xf>
    <xf numFmtId="0" fontId="39" fillId="0" borderId="9" xfId="0" applyFont="1" applyBorder="1" applyAlignment="1">
      <alignment horizontal="right" vertical="top" wrapText="1"/>
    </xf>
    <xf numFmtId="0" fontId="39" fillId="0" borderId="17" xfId="0" applyFont="1" applyBorder="1" applyAlignment="1">
      <alignment horizontal="right" vertical="top" wrapText="1"/>
    </xf>
    <xf numFmtId="0" fontId="39" fillId="0" borderId="11" xfId="0" applyFont="1" applyBorder="1" applyAlignment="1">
      <alignment horizontal="center" vertical="center" textRotation="255" wrapText="1"/>
    </xf>
    <xf numFmtId="0" fontId="52" fillId="0" borderId="21" xfId="0" applyFont="1" applyBorder="1" applyAlignment="1">
      <alignment horizontal="center" vertical="center" wrapText="1"/>
    </xf>
    <xf numFmtId="0" fontId="52" fillId="0" borderId="30" xfId="0" applyFont="1" applyBorder="1" applyAlignment="1">
      <alignment horizontal="center" vertical="center" wrapText="1"/>
    </xf>
    <xf numFmtId="179" fontId="52" fillId="0" borderId="30" xfId="0" applyNumberFormat="1" applyFont="1" applyBorder="1" applyAlignment="1">
      <alignment vertical="center" wrapText="1"/>
    </xf>
    <xf numFmtId="0" fontId="52" fillId="0" borderId="24" xfId="0" applyFont="1" applyBorder="1" applyAlignment="1">
      <alignment vertical="center" wrapText="1"/>
    </xf>
    <xf numFmtId="0" fontId="52" fillId="0" borderId="25" xfId="0" applyFont="1" applyBorder="1" applyAlignment="1">
      <alignment vertical="center" wrapText="1"/>
    </xf>
    <xf numFmtId="0" fontId="52" fillId="0" borderId="26" xfId="0" applyFont="1" applyBorder="1" applyAlignment="1">
      <alignment vertical="center" wrapText="1"/>
    </xf>
    <xf numFmtId="0" fontId="52" fillId="0" borderId="24" xfId="0" applyFont="1" applyBorder="1" applyAlignment="1">
      <alignment horizontal="right" vertical="top" wrapText="1"/>
    </xf>
    <xf numFmtId="0" fontId="52" fillId="0" borderId="26" xfId="0" applyFont="1" applyBorder="1" applyAlignment="1">
      <alignment horizontal="right" vertical="top" wrapText="1"/>
    </xf>
    <xf numFmtId="0" fontId="39" fillId="0" borderId="9" xfId="0" applyFont="1" applyBorder="1" applyAlignment="1">
      <alignment horizontal="center" vertical="center" textRotation="255" wrapText="1"/>
    </xf>
    <xf numFmtId="0" fontId="52" fillId="34" borderId="9" xfId="0" applyFont="1" applyFill="1" applyBorder="1" applyAlignment="1">
      <alignment vertical="center" wrapText="1"/>
    </xf>
    <xf numFmtId="0" fontId="52" fillId="34" borderId="0" xfId="0" applyFont="1" applyFill="1" applyAlignment="1">
      <alignment vertical="center" wrapText="1"/>
    </xf>
    <xf numFmtId="0" fontId="52" fillId="34" borderId="17" xfId="0" applyFont="1" applyFill="1" applyBorder="1" applyAlignment="1">
      <alignment vertical="center" wrapText="1"/>
    </xf>
    <xf numFmtId="180" fontId="52" fillId="34" borderId="9" xfId="0" applyNumberFormat="1" applyFont="1" applyFill="1" applyBorder="1" applyAlignment="1">
      <alignment vertical="center" wrapText="1"/>
    </xf>
    <xf numFmtId="180" fontId="52" fillId="34" borderId="17" xfId="0" applyNumberFormat="1" applyFont="1" applyFill="1" applyBorder="1" applyAlignment="1">
      <alignment vertical="center" wrapText="1"/>
    </xf>
    <xf numFmtId="0" fontId="39" fillId="0" borderId="29" xfId="0" applyFont="1" applyBorder="1" applyAlignment="1">
      <alignment horizontal="center" vertical="center" wrapText="1"/>
    </xf>
    <xf numFmtId="180" fontId="39" fillId="0" borderId="30" xfId="0" applyNumberFormat="1" applyFont="1" applyBorder="1" applyAlignment="1">
      <alignment vertical="center" wrapText="1"/>
    </xf>
    <xf numFmtId="0" fontId="41" fillId="0" borderId="30" xfId="0" applyFont="1" applyBorder="1" applyAlignment="1">
      <alignment horizontal="center" vertical="center" wrapText="1"/>
    </xf>
    <xf numFmtId="180" fontId="41" fillId="0" borderId="28" xfId="0" applyNumberFormat="1" applyFont="1" applyBorder="1" applyAlignment="1">
      <alignment vertical="center" wrapText="1"/>
    </xf>
    <xf numFmtId="180" fontId="41" fillId="0" borderId="21" xfId="0" applyNumberFormat="1" applyFont="1" applyBorder="1" applyAlignment="1">
      <alignment vertical="center" wrapText="1"/>
    </xf>
    <xf numFmtId="0" fontId="41" fillId="0" borderId="30" xfId="0" applyFont="1" applyBorder="1" applyAlignment="1">
      <alignment horizontal="left" vertical="center" wrapText="1"/>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4" xfId="0" applyFont="1" applyBorder="1" applyAlignment="1">
      <alignment horizontal="right" vertical="center" wrapText="1"/>
    </xf>
    <xf numFmtId="0" fontId="41" fillId="0" borderId="25" xfId="0" applyFont="1" applyBorder="1" applyAlignment="1">
      <alignment horizontal="right" vertical="center" wrapText="1"/>
    </xf>
    <xf numFmtId="0" fontId="41" fillId="0" borderId="26" xfId="0" applyFont="1" applyBorder="1" applyAlignment="1">
      <alignment horizontal="right" vertical="center" wrapText="1"/>
    </xf>
    <xf numFmtId="0" fontId="41" fillId="0" borderId="9" xfId="0" applyFont="1" applyBorder="1" applyAlignment="1">
      <alignment vertical="center" wrapText="1"/>
    </xf>
    <xf numFmtId="0" fontId="41" fillId="0" borderId="0" xfId="0" applyFont="1" applyBorder="1" applyAlignment="1">
      <alignment vertical="center" wrapText="1"/>
    </xf>
    <xf numFmtId="0" fontId="41" fillId="0" borderId="17" xfId="0" applyFont="1" applyBorder="1" applyAlignment="1">
      <alignment vertical="center" wrapText="1"/>
    </xf>
    <xf numFmtId="181" fontId="54" fillId="0" borderId="9" xfId="0" applyNumberFormat="1" applyFont="1" applyBorder="1" applyAlignment="1">
      <alignment horizontal="right" vertical="center" wrapText="1"/>
    </xf>
    <xf numFmtId="181" fontId="54" fillId="0" borderId="0" xfId="0" applyNumberFormat="1" applyFont="1" applyAlignment="1">
      <alignment horizontal="right" vertical="center" wrapText="1"/>
    </xf>
    <xf numFmtId="181" fontId="54" fillId="0" borderId="17" xfId="0" applyNumberFormat="1" applyFont="1" applyBorder="1" applyAlignment="1">
      <alignment horizontal="right" vertical="center" wrapText="1"/>
    </xf>
    <xf numFmtId="0" fontId="41" fillId="0" borderId="9" xfId="0" applyFont="1" applyBorder="1" applyAlignment="1">
      <alignment horizontal="center" vertical="center" wrapText="1"/>
    </xf>
    <xf numFmtId="0" fontId="41" fillId="0" borderId="17" xfId="0" applyFont="1" applyBorder="1" applyAlignment="1">
      <alignment horizontal="center" vertical="center" wrapText="1"/>
    </xf>
    <xf numFmtId="0" fontId="41" fillId="34" borderId="9" xfId="0" applyFont="1" applyFill="1" applyBorder="1" applyAlignment="1">
      <alignment horizontal="center" vertical="center" wrapText="1"/>
    </xf>
    <xf numFmtId="0" fontId="41" fillId="34" borderId="17" xfId="0" applyFont="1" applyFill="1" applyBorder="1" applyAlignment="1">
      <alignment horizontal="center" vertical="center" wrapText="1"/>
    </xf>
    <xf numFmtId="181" fontId="54" fillId="0" borderId="28" xfId="0" applyNumberFormat="1" applyFont="1" applyBorder="1" applyAlignment="1">
      <alignment vertical="center" wrapText="1"/>
    </xf>
    <xf numFmtId="181" fontId="54" fillId="0" borderId="19" xfId="0" applyNumberFormat="1" applyFont="1" applyBorder="1" applyAlignment="1">
      <alignment vertical="center" wrapText="1"/>
    </xf>
    <xf numFmtId="181" fontId="54" fillId="0" borderId="21" xfId="0" applyNumberFormat="1" applyFont="1" applyBorder="1" applyAlignment="1">
      <alignment vertical="center" wrapText="1"/>
    </xf>
    <xf numFmtId="0" fontId="51" fillId="0" borderId="28" xfId="0" applyFont="1" applyBorder="1" applyAlignment="1">
      <alignment horizontal="center" vertical="center" shrinkToFit="1"/>
    </xf>
    <xf numFmtId="0" fontId="51" fillId="0" borderId="21" xfId="0" applyFont="1" applyBorder="1" applyAlignment="1">
      <alignment horizontal="center" vertical="center" shrinkToFit="1"/>
    </xf>
    <xf numFmtId="0" fontId="41" fillId="0" borderId="0" xfId="0" applyFont="1" applyAlignment="1">
      <alignment vertical="top" wrapText="1"/>
    </xf>
    <xf numFmtId="0" fontId="43" fillId="0" borderId="30" xfId="0" applyFont="1" applyBorder="1" applyAlignment="1">
      <alignment vertical="center" wrapText="1"/>
    </xf>
    <xf numFmtId="0" fontId="41" fillId="0" borderId="30" xfId="0" applyFont="1" applyBorder="1" applyAlignment="1">
      <alignment vertical="center" wrapText="1"/>
    </xf>
    <xf numFmtId="0" fontId="41" fillId="34" borderId="24" xfId="0" applyFont="1" applyFill="1" applyBorder="1" applyAlignment="1">
      <alignment vertical="center" wrapText="1"/>
    </xf>
    <xf numFmtId="0" fontId="41" fillId="34" borderId="25" xfId="0" applyFont="1" applyFill="1" applyBorder="1" applyAlignment="1">
      <alignment vertical="center" wrapText="1"/>
    </xf>
    <xf numFmtId="0" fontId="41" fillId="34" borderId="26" xfId="0" applyFont="1" applyFill="1" applyBorder="1" applyAlignment="1">
      <alignment vertical="center" wrapText="1"/>
    </xf>
    <xf numFmtId="0" fontId="41" fillId="34" borderId="9" xfId="0" applyFont="1" applyFill="1" applyBorder="1" applyAlignment="1">
      <alignment vertical="center" wrapText="1"/>
    </xf>
    <xf numFmtId="0" fontId="41" fillId="34" borderId="0" xfId="0" applyFont="1" applyFill="1" applyBorder="1" applyAlignment="1">
      <alignment vertical="center" wrapText="1"/>
    </xf>
    <xf numFmtId="0" fontId="41" fillId="34" borderId="17" xfId="0" applyFont="1" applyFill="1" applyBorder="1" applyAlignment="1">
      <alignment vertical="center" wrapText="1"/>
    </xf>
    <xf numFmtId="0" fontId="41" fillId="34" borderId="18" xfId="0" applyFont="1" applyFill="1" applyBorder="1" applyAlignment="1">
      <alignment vertical="center" wrapText="1"/>
    </xf>
    <xf numFmtId="0" fontId="41" fillId="34" borderId="31" xfId="0" applyFont="1" applyFill="1" applyBorder="1" applyAlignment="1">
      <alignment vertical="center" wrapText="1"/>
    </xf>
    <xf numFmtId="0" fontId="41" fillId="34" borderId="22" xfId="0" applyFont="1" applyFill="1" applyBorder="1" applyAlignment="1">
      <alignment vertical="center" wrapText="1"/>
    </xf>
    <xf numFmtId="0" fontId="44" fillId="0" borderId="0" xfId="0" applyFont="1" applyAlignment="1">
      <alignment vertical="center" wrapText="1"/>
    </xf>
    <xf numFmtId="0" fontId="44" fillId="0" borderId="0" xfId="0" applyFont="1" applyAlignment="1">
      <alignment horizontal="center" vertical="center" wrapText="1"/>
    </xf>
    <xf numFmtId="0" fontId="41" fillId="0" borderId="0" xfId="0" applyFont="1" applyAlignment="1">
      <alignment vertical="center"/>
    </xf>
    <xf numFmtId="0" fontId="60" fillId="0" borderId="28" xfId="0" applyFont="1" applyBorder="1" applyAlignment="1">
      <alignment horizontal="left" vertical="center" wrapText="1"/>
    </xf>
    <xf numFmtId="0" fontId="60" fillId="0" borderId="19" xfId="0" applyFont="1" applyBorder="1" applyAlignment="1">
      <alignment horizontal="left" vertical="center" wrapText="1"/>
    </xf>
    <xf numFmtId="0" fontId="38" fillId="0" borderId="0" xfId="0" applyFont="1" applyAlignment="1">
      <alignment vertical="center" wrapText="1"/>
    </xf>
    <xf numFmtId="0" fontId="37" fillId="34" borderId="0" xfId="0" applyFont="1" applyFill="1" applyAlignment="1">
      <alignment vertical="center"/>
    </xf>
    <xf numFmtId="0" fontId="46" fillId="0" borderId="3" xfId="0" applyFont="1" applyBorder="1" applyAlignment="1">
      <alignment horizontal="center" vertical="center"/>
    </xf>
    <xf numFmtId="0" fontId="46" fillId="0" borderId="2" xfId="0" applyFont="1" applyBorder="1" applyAlignment="1">
      <alignment horizontal="center" vertical="center"/>
    </xf>
    <xf numFmtId="0" fontId="47" fillId="0" borderId="32" xfId="0" applyNumberFormat="1" applyFont="1" applyBorder="1" applyAlignment="1">
      <alignment horizontal="center" vertical="center"/>
    </xf>
    <xf numFmtId="0" fontId="47" fillId="0" borderId="33" xfId="0" applyNumberFormat="1" applyFont="1" applyBorder="1" applyAlignment="1">
      <alignment horizontal="center" vertical="center"/>
    </xf>
    <xf numFmtId="0" fontId="47" fillId="0" borderId="34" xfId="0" applyNumberFormat="1" applyFont="1" applyBorder="1" applyAlignment="1">
      <alignment horizontal="center" vertical="center"/>
    </xf>
    <xf numFmtId="0" fontId="47" fillId="0" borderId="35" xfId="0" applyFont="1" applyBorder="1" applyAlignment="1">
      <alignment horizontal="center" vertical="center"/>
    </xf>
    <xf numFmtId="0" fontId="47" fillId="0" borderId="33" xfId="0" applyFont="1" applyBorder="1" applyAlignment="1">
      <alignment horizontal="center" vertical="center"/>
    </xf>
    <xf numFmtId="0" fontId="47" fillId="0" borderId="36" xfId="0" applyFont="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47" fillId="0" borderId="6" xfId="0" applyFont="1" applyBorder="1" applyAlignment="1">
      <alignment horizontal="center" vertical="center"/>
    </xf>
    <xf numFmtId="0" fontId="47" fillId="0" borderId="40" xfId="0" applyFont="1" applyBorder="1" applyAlignment="1">
      <alignment horizontal="center" vertical="center"/>
    </xf>
    <xf numFmtId="0" fontId="47" fillId="0" borderId="41" xfId="0" applyFont="1" applyBorder="1" applyAlignment="1">
      <alignment horizontal="center" vertical="center"/>
    </xf>
    <xf numFmtId="0" fontId="47" fillId="0" borderId="42" xfId="0" applyFont="1" applyBorder="1" applyAlignment="1">
      <alignment horizontal="center" vertical="center"/>
    </xf>
    <xf numFmtId="0" fontId="46" fillId="0" borderId="4" xfId="0" applyFont="1" applyBorder="1" applyAlignment="1">
      <alignment horizontal="center" vertical="center" wrapText="1"/>
    </xf>
    <xf numFmtId="0" fontId="46" fillId="0" borderId="6" xfId="0" applyFont="1" applyBorder="1" applyAlignment="1">
      <alignment horizontal="center" vertical="center" wrapText="1"/>
    </xf>
    <xf numFmtId="179" fontId="46" fillId="34" borderId="7" xfId="0" applyNumberFormat="1" applyFont="1" applyFill="1" applyBorder="1" applyAlignment="1">
      <alignment vertical="center" shrinkToFit="1"/>
    </xf>
    <xf numFmtId="179" fontId="46" fillId="34" borderId="0" xfId="0" applyNumberFormat="1" applyFont="1" applyFill="1" applyBorder="1" applyAlignment="1">
      <alignment vertical="center" shrinkToFit="1"/>
    </xf>
    <xf numFmtId="179" fontId="46" fillId="34" borderId="5" xfId="0" applyNumberFormat="1" applyFont="1" applyFill="1" applyBorder="1" applyAlignment="1">
      <alignment vertical="center" shrinkToFit="1"/>
    </xf>
    <xf numFmtId="179" fontId="47" fillId="34" borderId="7" xfId="0" applyNumberFormat="1" applyFont="1" applyFill="1" applyBorder="1" applyAlignment="1">
      <alignment vertical="center" shrinkToFit="1"/>
    </xf>
    <xf numFmtId="179" fontId="47" fillId="34" borderId="0" xfId="0" applyNumberFormat="1" applyFont="1" applyFill="1" applyBorder="1" applyAlignment="1">
      <alignment vertical="center" shrinkToFit="1"/>
    </xf>
    <xf numFmtId="179" fontId="47" fillId="34" borderId="5" xfId="0" applyNumberFormat="1" applyFont="1" applyFill="1" applyBorder="1" applyAlignment="1">
      <alignment vertical="center" shrinkToFit="1"/>
    </xf>
    <xf numFmtId="176" fontId="47" fillId="34" borderId="7" xfId="0" applyNumberFormat="1" applyFont="1" applyFill="1" applyBorder="1" applyAlignment="1">
      <alignment vertical="center" shrinkToFit="1"/>
    </xf>
    <xf numFmtId="176" fontId="47" fillId="34" borderId="0" xfId="0" applyNumberFormat="1" applyFont="1" applyFill="1" applyBorder="1" applyAlignment="1">
      <alignment vertical="center" shrinkToFit="1"/>
    </xf>
    <xf numFmtId="176" fontId="47" fillId="34" borderId="5" xfId="0" applyNumberFormat="1" applyFont="1" applyFill="1" applyBorder="1" applyAlignment="1">
      <alignment vertical="center" shrinkToFit="1"/>
    </xf>
    <xf numFmtId="179" fontId="46" fillId="0" borderId="4" xfId="0" applyNumberFormat="1" applyFont="1" applyBorder="1" applyAlignment="1">
      <alignment vertical="center" shrinkToFit="1"/>
    </xf>
    <xf numFmtId="179" fontId="46" fillId="0" borderId="8" xfId="0" applyNumberFormat="1" applyFont="1" applyBorder="1" applyAlignment="1">
      <alignment vertical="center" shrinkToFit="1"/>
    </xf>
    <xf numFmtId="179" fontId="46" fillId="0" borderId="6" xfId="0" applyNumberFormat="1" applyFont="1" applyBorder="1" applyAlignment="1">
      <alignment vertical="center" shrinkToFit="1"/>
    </xf>
    <xf numFmtId="179" fontId="47" fillId="0" borderId="4" xfId="0" applyNumberFormat="1" applyFont="1" applyBorder="1" applyAlignment="1">
      <alignment vertical="center" shrinkToFit="1"/>
    </xf>
    <xf numFmtId="179" fontId="47" fillId="0" borderId="8" xfId="0" applyNumberFormat="1" applyFont="1" applyBorder="1" applyAlignment="1">
      <alignment vertical="center" shrinkToFit="1"/>
    </xf>
    <xf numFmtId="179" fontId="47" fillId="0" borderId="6" xfId="0" applyNumberFormat="1" applyFont="1" applyBorder="1" applyAlignment="1">
      <alignment vertical="center" shrinkToFit="1"/>
    </xf>
    <xf numFmtId="176" fontId="47" fillId="0" borderId="4" xfId="0" applyNumberFormat="1" applyFont="1" applyBorder="1" applyAlignment="1">
      <alignment vertical="center" shrinkToFit="1"/>
    </xf>
    <xf numFmtId="176" fontId="47" fillId="0" borderId="8" xfId="0" applyNumberFormat="1" applyFont="1" applyBorder="1" applyAlignment="1">
      <alignment vertical="center" shrinkToFit="1"/>
    </xf>
    <xf numFmtId="176" fontId="47" fillId="0" borderId="6" xfId="0" applyNumberFormat="1" applyFont="1" applyBorder="1" applyAlignment="1">
      <alignment vertical="center" shrinkToFit="1"/>
    </xf>
    <xf numFmtId="0" fontId="46" fillId="0" borderId="7" xfId="0" applyFont="1" applyBorder="1" applyAlignment="1">
      <alignment horizontal="center" vertical="center" wrapText="1"/>
    </xf>
    <xf numFmtId="0" fontId="46" fillId="0" borderId="5" xfId="0" applyFont="1" applyBorder="1" applyAlignment="1">
      <alignment horizontal="center" vertical="center" wrapText="1"/>
    </xf>
    <xf numFmtId="0" fontId="46" fillId="34" borderId="7" xfId="0" applyFont="1" applyFill="1" applyBorder="1" applyAlignment="1">
      <alignment horizontal="distributed" vertical="center" wrapText="1"/>
    </xf>
    <xf numFmtId="0" fontId="46" fillId="34" borderId="5" xfId="0" applyFont="1" applyFill="1" applyBorder="1" applyAlignment="1">
      <alignment horizontal="distributed" vertical="center" wrapText="1"/>
    </xf>
    <xf numFmtId="0" fontId="46" fillId="0" borderId="43" xfId="0" applyFont="1" applyBorder="1" applyAlignment="1">
      <alignment horizontal="center" vertical="center" wrapText="1"/>
    </xf>
    <xf numFmtId="0" fontId="46" fillId="0" borderId="20" xfId="0" applyFont="1" applyBorder="1" applyAlignment="1">
      <alignment horizontal="center" vertical="center" wrapText="1"/>
    </xf>
    <xf numFmtId="0" fontId="47" fillId="34" borderId="13" xfId="0" applyFont="1" applyFill="1" applyBorder="1" applyAlignment="1">
      <alignment vertical="center" shrinkToFit="1"/>
    </xf>
    <xf numFmtId="0" fontId="47" fillId="34" borderId="10" xfId="0" applyFont="1" applyFill="1" applyBorder="1" applyAlignment="1">
      <alignment vertical="center" shrinkToFit="1"/>
    </xf>
    <xf numFmtId="0" fontId="47" fillId="34" borderId="12" xfId="0" applyFont="1" applyFill="1" applyBorder="1" applyAlignment="1">
      <alignment vertical="center" shrinkToFit="1"/>
    </xf>
    <xf numFmtId="0" fontId="47" fillId="0" borderId="27" xfId="0" applyFont="1" applyBorder="1" applyAlignment="1">
      <alignment horizontal="center" vertical="center"/>
    </xf>
    <xf numFmtId="0" fontId="47" fillId="0" borderId="45" xfId="0" applyFont="1" applyBorder="1" applyAlignment="1">
      <alignment horizontal="center" vertical="center"/>
    </xf>
    <xf numFmtId="0" fontId="47" fillId="0" borderId="46" xfId="0" applyFont="1" applyBorder="1" applyAlignment="1">
      <alignment horizontal="center" vertical="center"/>
    </xf>
    <xf numFmtId="0" fontId="47" fillId="34" borderId="16" xfId="0" applyFont="1" applyFill="1" applyBorder="1" applyAlignment="1">
      <alignment vertical="center" shrinkToFit="1"/>
    </xf>
    <xf numFmtId="0" fontId="48" fillId="34" borderId="10" xfId="0" applyFont="1" applyFill="1" applyBorder="1" applyAlignment="1">
      <alignment vertical="center" shrinkToFit="1"/>
    </xf>
    <xf numFmtId="0" fontId="47" fillId="34" borderId="15" xfId="0" applyFont="1" applyFill="1" applyBorder="1" applyAlignment="1">
      <alignment vertical="center" shrinkToFit="1"/>
    </xf>
    <xf numFmtId="0" fontId="47" fillId="0" borderId="47" xfId="0" applyFont="1" applyBorder="1" applyAlignment="1">
      <alignment horizontal="center" vertical="center"/>
    </xf>
    <xf numFmtId="0" fontId="47" fillId="0" borderId="48" xfId="0" applyFont="1" applyBorder="1" applyAlignment="1">
      <alignment horizontal="center" vertical="center"/>
    </xf>
    <xf numFmtId="0" fontId="46" fillId="34" borderId="4" xfId="0" applyFont="1" applyFill="1" applyBorder="1" applyAlignment="1">
      <alignment vertical="center" wrapText="1" shrinkToFit="1"/>
    </xf>
    <xf numFmtId="0" fontId="46" fillId="34" borderId="8" xfId="0" applyFont="1" applyFill="1" applyBorder="1" applyAlignment="1">
      <alignment vertical="center" wrapText="1" shrinkToFit="1"/>
    </xf>
    <xf numFmtId="0" fontId="46" fillId="34" borderId="6" xfId="0" applyFont="1" applyFill="1" applyBorder="1" applyAlignment="1">
      <alignment vertical="center" wrapText="1" shrinkToFit="1"/>
    </xf>
    <xf numFmtId="0" fontId="46" fillId="0" borderId="47" xfId="0" applyFont="1" applyBorder="1" applyAlignment="1">
      <alignment horizontal="center" vertical="center" wrapText="1"/>
    </xf>
    <xf numFmtId="0" fontId="46" fillId="0" borderId="45" xfId="0" applyFont="1" applyBorder="1" applyAlignment="1">
      <alignment horizontal="center" vertical="center" wrapText="1"/>
    </xf>
    <xf numFmtId="0" fontId="46" fillId="0" borderId="48" xfId="0" applyFont="1" applyBorder="1" applyAlignment="1">
      <alignment horizontal="center" vertical="center" wrapText="1"/>
    </xf>
    <xf numFmtId="182" fontId="47" fillId="34" borderId="0" xfId="0" applyNumberFormat="1" applyFont="1" applyFill="1" applyBorder="1" applyAlignment="1">
      <alignment horizontal="right" vertical="center"/>
    </xf>
    <xf numFmtId="0" fontId="47" fillId="0" borderId="43" xfId="0" applyFont="1" applyBorder="1" applyAlignment="1">
      <alignment horizontal="center" vertical="center"/>
    </xf>
    <xf numFmtId="0" fontId="47" fillId="0" borderId="44" xfId="0" applyFont="1" applyBorder="1" applyAlignment="1">
      <alignment horizontal="center" vertical="center"/>
    </xf>
    <xf numFmtId="0" fontId="47" fillId="0" borderId="20" xfId="0" applyFont="1" applyBorder="1" applyAlignment="1">
      <alignment horizontal="center" vertical="center"/>
    </xf>
    <xf numFmtId="0" fontId="46" fillId="0" borderId="44" xfId="0" applyFont="1" applyBorder="1" applyAlignment="1">
      <alignment horizontal="center" vertical="center" wrapText="1"/>
    </xf>
    <xf numFmtId="176" fontId="47" fillId="33" borderId="7" xfId="0" applyNumberFormat="1" applyFont="1" applyFill="1" applyBorder="1" applyAlignment="1">
      <alignment vertical="center" shrinkToFit="1"/>
    </xf>
    <xf numFmtId="176" fontId="47" fillId="33" borderId="0" xfId="0" applyNumberFormat="1" applyFont="1" applyFill="1" applyBorder="1" applyAlignment="1">
      <alignment vertical="center" shrinkToFit="1"/>
    </xf>
    <xf numFmtId="176" fontId="47" fillId="33" borderId="17" xfId="0" applyNumberFormat="1" applyFont="1" applyFill="1" applyBorder="1" applyAlignment="1">
      <alignment vertical="center" shrinkToFit="1"/>
    </xf>
    <xf numFmtId="176" fontId="47" fillId="33" borderId="9" xfId="0" applyNumberFormat="1" applyFont="1" applyFill="1" applyBorder="1" applyAlignment="1">
      <alignment vertical="center" shrinkToFit="1"/>
    </xf>
    <xf numFmtId="0" fontId="47" fillId="33" borderId="7" xfId="0" applyFont="1" applyFill="1" applyBorder="1" applyAlignment="1">
      <alignment vertical="center"/>
    </xf>
    <xf numFmtId="0" fontId="47" fillId="33" borderId="0" xfId="0" applyFont="1" applyFill="1" applyBorder="1" applyAlignment="1">
      <alignment vertical="center"/>
    </xf>
    <xf numFmtId="0" fontId="47" fillId="33" borderId="5" xfId="0" applyFont="1" applyFill="1" applyBorder="1" applyAlignment="1">
      <alignment vertical="center"/>
    </xf>
    <xf numFmtId="0" fontId="46" fillId="0" borderId="0" xfId="0" applyFont="1" applyBorder="1" applyAlignment="1">
      <alignment vertical="center" wrapText="1"/>
    </xf>
    <xf numFmtId="0" fontId="47" fillId="34" borderId="38" xfId="0" applyFont="1" applyFill="1" applyBorder="1" applyAlignment="1">
      <alignment horizontal="left" vertical="center" wrapText="1"/>
    </xf>
    <xf numFmtId="0" fontId="47" fillId="34" borderId="39" xfId="0" applyFont="1" applyFill="1" applyBorder="1" applyAlignment="1">
      <alignment horizontal="left" vertical="center" wrapText="1"/>
    </xf>
    <xf numFmtId="0" fontId="36"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vertical="center"/>
    </xf>
    <xf numFmtId="177" fontId="36" fillId="34" borderId="0" xfId="0" applyNumberFormat="1" applyFont="1" applyFill="1" applyAlignment="1">
      <alignment horizontal="right" vertical="center" shrinkToFit="1"/>
    </xf>
    <xf numFmtId="177" fontId="69" fillId="34" borderId="0" xfId="0" applyNumberFormat="1" applyFont="1" applyFill="1" applyAlignment="1">
      <alignment horizontal="right" vertical="center" shrinkToFit="1"/>
    </xf>
    <xf numFmtId="0" fontId="35" fillId="34" borderId="0" xfId="0" applyFont="1" applyFill="1" applyAlignment="1">
      <alignment vertical="center" wrapText="1"/>
    </xf>
    <xf numFmtId="0" fontId="37" fillId="34" borderId="0" xfId="0" applyFont="1" applyFill="1" applyAlignment="1">
      <alignment horizontal="center" vertical="center"/>
    </xf>
    <xf numFmtId="0" fontId="35" fillId="34" borderId="0" xfId="0" applyFont="1" applyFill="1" applyAlignment="1">
      <alignment horizontal="center" vertical="center"/>
    </xf>
    <xf numFmtId="0" fontId="33" fillId="0" borderId="0" xfId="43" applyFont="1" applyAlignment="1">
      <alignment horizontal="center" vertical="center"/>
    </xf>
    <xf numFmtId="0" fontId="32" fillId="0" borderId="30" xfId="43" applyFont="1" applyBorder="1" applyAlignment="1">
      <alignment horizontal="center" vertical="center"/>
    </xf>
    <xf numFmtId="0" fontId="32" fillId="0" borderId="30" xfId="43" applyFont="1" applyBorder="1" applyAlignment="1">
      <alignment horizontal="center" vertical="center" wrapText="1"/>
    </xf>
    <xf numFmtId="0" fontId="32" fillId="0" borderId="28" xfId="43" applyFont="1" applyBorder="1" applyAlignment="1">
      <alignment horizontal="center" vertical="center"/>
    </xf>
    <xf numFmtId="0" fontId="32" fillId="0" borderId="19" xfId="43" applyFont="1" applyBorder="1" applyAlignment="1">
      <alignment horizontal="center" vertical="center"/>
    </xf>
    <xf numFmtId="0" fontId="32" fillId="0" borderId="21" xfId="43" applyFont="1" applyBorder="1" applyAlignment="1">
      <alignment horizontal="center" vertical="center"/>
    </xf>
    <xf numFmtId="0" fontId="68" fillId="0" borderId="0" xfId="0" applyFont="1" applyAlignment="1">
      <alignment vertical="center" wrapText="1"/>
    </xf>
    <xf numFmtId="0" fontId="68" fillId="0" borderId="0" xfId="0" applyFont="1" applyAlignment="1">
      <alignmen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3" xr:uid="{117AAD3F-3CFE-4A50-A5F6-6524765A186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57150</xdr:colOff>
      <xdr:row>14</xdr:row>
      <xdr:rowOff>47625</xdr:rowOff>
    </xdr:from>
    <xdr:to>
      <xdr:col>10</xdr:col>
      <xdr:colOff>361950</xdr:colOff>
      <xdr:row>36</xdr:row>
      <xdr:rowOff>161925</xdr:rowOff>
    </xdr:to>
    <xdr:sp macro="" textlink="">
      <xdr:nvSpPr>
        <xdr:cNvPr id="18449" name="右中かっこ 2">
          <a:extLst>
            <a:ext uri="{FF2B5EF4-FFF2-40B4-BE49-F238E27FC236}">
              <a16:creationId xmlns:a16="http://schemas.microsoft.com/office/drawing/2014/main" id="{00000000-0008-0000-0300-000011480000}"/>
            </a:ext>
          </a:extLst>
        </xdr:cNvPr>
        <xdr:cNvSpPr>
          <a:spLocks/>
        </xdr:cNvSpPr>
      </xdr:nvSpPr>
      <xdr:spPr bwMode="auto">
        <a:xfrm>
          <a:off x="6962775" y="2724150"/>
          <a:ext cx="304800" cy="40005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14</xdr:row>
      <xdr:rowOff>47625</xdr:rowOff>
    </xdr:from>
    <xdr:to>
      <xdr:col>10</xdr:col>
      <xdr:colOff>361950</xdr:colOff>
      <xdr:row>36</xdr:row>
      <xdr:rowOff>161925</xdr:rowOff>
    </xdr:to>
    <xdr:sp macro="" textlink="">
      <xdr:nvSpPr>
        <xdr:cNvPr id="2" name="右中かっこ 2">
          <a:extLst>
            <a:ext uri="{FF2B5EF4-FFF2-40B4-BE49-F238E27FC236}">
              <a16:creationId xmlns:a16="http://schemas.microsoft.com/office/drawing/2014/main" id="{3FB01031-3CC3-49CC-A921-3265A79F5621}"/>
            </a:ext>
          </a:extLst>
        </xdr:cNvPr>
        <xdr:cNvSpPr>
          <a:spLocks/>
        </xdr:cNvSpPr>
      </xdr:nvSpPr>
      <xdr:spPr bwMode="auto">
        <a:xfrm>
          <a:off x="6388100" y="2701925"/>
          <a:ext cx="304800" cy="39370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14</xdr:row>
      <xdr:rowOff>47625</xdr:rowOff>
    </xdr:from>
    <xdr:to>
      <xdr:col>10</xdr:col>
      <xdr:colOff>361950</xdr:colOff>
      <xdr:row>36</xdr:row>
      <xdr:rowOff>161925</xdr:rowOff>
    </xdr:to>
    <xdr:sp macro="" textlink="">
      <xdr:nvSpPr>
        <xdr:cNvPr id="19471" name="右中かっこ 2">
          <a:extLst>
            <a:ext uri="{FF2B5EF4-FFF2-40B4-BE49-F238E27FC236}">
              <a16:creationId xmlns:a16="http://schemas.microsoft.com/office/drawing/2014/main" id="{00000000-0008-0000-0800-00000F4C0000}"/>
            </a:ext>
          </a:extLst>
        </xdr:cNvPr>
        <xdr:cNvSpPr>
          <a:spLocks/>
        </xdr:cNvSpPr>
      </xdr:nvSpPr>
      <xdr:spPr bwMode="auto">
        <a:xfrm>
          <a:off x="6962775" y="2724150"/>
          <a:ext cx="304800" cy="40005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276225</xdr:colOff>
      <xdr:row>27</xdr:row>
      <xdr:rowOff>47625</xdr:rowOff>
    </xdr:from>
    <xdr:to>
      <xdr:col>4</xdr:col>
      <xdr:colOff>209550</xdr:colOff>
      <xdr:row>27</xdr:row>
      <xdr:rowOff>47625</xdr:rowOff>
    </xdr:to>
    <xdr:cxnSp macro="">
      <xdr:nvCxnSpPr>
        <xdr:cNvPr id="23986" name="AutoShape 2">
          <a:extLst>
            <a:ext uri="{FF2B5EF4-FFF2-40B4-BE49-F238E27FC236}">
              <a16:creationId xmlns:a16="http://schemas.microsoft.com/office/drawing/2014/main" id="{00000000-0008-0000-0500-0000B25D0000}"/>
            </a:ext>
          </a:extLst>
        </xdr:cNvPr>
        <xdr:cNvCxnSpPr>
          <a:cxnSpLocks noChangeShapeType="1"/>
        </xdr:cNvCxnSpPr>
      </xdr:nvCxnSpPr>
      <xdr:spPr bwMode="auto">
        <a:xfrm flipV="1">
          <a:off x="2057400" y="4762500"/>
          <a:ext cx="7524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504825</xdr:colOff>
      <xdr:row>32</xdr:row>
      <xdr:rowOff>57150</xdr:rowOff>
    </xdr:from>
    <xdr:to>
      <xdr:col>3</xdr:col>
      <xdr:colOff>409575</xdr:colOff>
      <xdr:row>32</xdr:row>
      <xdr:rowOff>57150</xdr:rowOff>
    </xdr:to>
    <xdr:cxnSp macro="">
      <xdr:nvCxnSpPr>
        <xdr:cNvPr id="23987" name="AutoShape 5">
          <a:extLst>
            <a:ext uri="{FF2B5EF4-FFF2-40B4-BE49-F238E27FC236}">
              <a16:creationId xmlns:a16="http://schemas.microsoft.com/office/drawing/2014/main" id="{00000000-0008-0000-0500-0000B35D0000}"/>
            </a:ext>
          </a:extLst>
        </xdr:cNvPr>
        <xdr:cNvCxnSpPr>
          <a:cxnSpLocks noChangeShapeType="1"/>
        </xdr:cNvCxnSpPr>
      </xdr:nvCxnSpPr>
      <xdr:spPr bwMode="auto">
        <a:xfrm>
          <a:off x="2600325" y="5810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47625</xdr:rowOff>
    </xdr:from>
    <xdr:to>
      <xdr:col>6</xdr:col>
      <xdr:colOff>190500</xdr:colOff>
      <xdr:row>29</xdr:row>
      <xdr:rowOff>57150</xdr:rowOff>
    </xdr:to>
    <xdr:cxnSp macro="">
      <xdr:nvCxnSpPr>
        <xdr:cNvPr id="23988" name="AutoShape 2">
          <a:extLst>
            <a:ext uri="{FF2B5EF4-FFF2-40B4-BE49-F238E27FC236}">
              <a16:creationId xmlns:a16="http://schemas.microsoft.com/office/drawing/2014/main" id="{00000000-0008-0000-0500-0000B45D0000}"/>
            </a:ext>
          </a:extLst>
        </xdr:cNvPr>
        <xdr:cNvCxnSpPr>
          <a:cxnSpLocks noChangeShapeType="1"/>
        </xdr:cNvCxnSpPr>
      </xdr:nvCxnSpPr>
      <xdr:spPr bwMode="auto">
        <a:xfrm flipV="1">
          <a:off x="2857500" y="5162550"/>
          <a:ext cx="75247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57150</xdr:rowOff>
    </xdr:from>
    <xdr:to>
      <xdr:col>7</xdr:col>
      <xdr:colOff>257175</xdr:colOff>
      <xdr:row>31</xdr:row>
      <xdr:rowOff>57150</xdr:rowOff>
    </xdr:to>
    <xdr:cxnSp macro="">
      <xdr:nvCxnSpPr>
        <xdr:cNvPr id="23989" name="AutoShape 2">
          <a:extLst>
            <a:ext uri="{FF2B5EF4-FFF2-40B4-BE49-F238E27FC236}">
              <a16:creationId xmlns:a16="http://schemas.microsoft.com/office/drawing/2014/main" id="{00000000-0008-0000-0500-0000B55D0000}"/>
            </a:ext>
          </a:extLst>
        </xdr:cNvPr>
        <xdr:cNvCxnSpPr>
          <a:cxnSpLocks noChangeShapeType="1"/>
        </xdr:cNvCxnSpPr>
      </xdr:nvCxnSpPr>
      <xdr:spPr bwMode="auto">
        <a:xfrm>
          <a:off x="3629025" y="5581650"/>
          <a:ext cx="4572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257175</xdr:colOff>
      <xdr:row>33</xdr:row>
      <xdr:rowOff>57150</xdr:rowOff>
    </xdr:from>
    <xdr:to>
      <xdr:col>8</xdr:col>
      <xdr:colOff>276225</xdr:colOff>
      <xdr:row>33</xdr:row>
      <xdr:rowOff>57150</xdr:rowOff>
    </xdr:to>
    <xdr:cxnSp macro="">
      <xdr:nvCxnSpPr>
        <xdr:cNvPr id="23990" name="AutoShape 2">
          <a:extLst>
            <a:ext uri="{FF2B5EF4-FFF2-40B4-BE49-F238E27FC236}">
              <a16:creationId xmlns:a16="http://schemas.microsoft.com/office/drawing/2014/main" id="{00000000-0008-0000-0500-0000B65D0000}"/>
            </a:ext>
          </a:extLst>
        </xdr:cNvPr>
        <xdr:cNvCxnSpPr>
          <a:cxnSpLocks noChangeShapeType="1"/>
        </xdr:cNvCxnSpPr>
      </xdr:nvCxnSpPr>
      <xdr:spPr bwMode="auto">
        <a:xfrm>
          <a:off x="4086225" y="5981700"/>
          <a:ext cx="4286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285750</xdr:colOff>
      <xdr:row>35</xdr:row>
      <xdr:rowOff>57150</xdr:rowOff>
    </xdr:from>
    <xdr:to>
      <xdr:col>10</xdr:col>
      <xdr:colOff>342900</xdr:colOff>
      <xdr:row>35</xdr:row>
      <xdr:rowOff>57150</xdr:rowOff>
    </xdr:to>
    <xdr:cxnSp macro="">
      <xdr:nvCxnSpPr>
        <xdr:cNvPr id="23991" name="AutoShape 2">
          <a:extLst>
            <a:ext uri="{FF2B5EF4-FFF2-40B4-BE49-F238E27FC236}">
              <a16:creationId xmlns:a16="http://schemas.microsoft.com/office/drawing/2014/main" id="{00000000-0008-0000-0500-0000B75D0000}"/>
            </a:ext>
          </a:extLst>
        </xdr:cNvPr>
        <xdr:cNvCxnSpPr>
          <a:cxnSpLocks noChangeShapeType="1"/>
        </xdr:cNvCxnSpPr>
      </xdr:nvCxnSpPr>
      <xdr:spPr bwMode="auto">
        <a:xfrm>
          <a:off x="4524375" y="6391275"/>
          <a:ext cx="8763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276225</xdr:colOff>
      <xdr:row>27</xdr:row>
      <xdr:rowOff>114300</xdr:rowOff>
    </xdr:from>
    <xdr:to>
      <xdr:col>4</xdr:col>
      <xdr:colOff>209550</xdr:colOff>
      <xdr:row>27</xdr:row>
      <xdr:rowOff>114300</xdr:rowOff>
    </xdr:to>
    <xdr:cxnSp macro="">
      <xdr:nvCxnSpPr>
        <xdr:cNvPr id="23992" name="AutoShape 2">
          <a:extLst>
            <a:ext uri="{FF2B5EF4-FFF2-40B4-BE49-F238E27FC236}">
              <a16:creationId xmlns:a16="http://schemas.microsoft.com/office/drawing/2014/main" id="{00000000-0008-0000-0500-0000B85D0000}"/>
            </a:ext>
          </a:extLst>
        </xdr:cNvPr>
        <xdr:cNvCxnSpPr>
          <a:cxnSpLocks noChangeShapeType="1"/>
        </xdr:cNvCxnSpPr>
      </xdr:nvCxnSpPr>
      <xdr:spPr bwMode="auto">
        <a:xfrm>
          <a:off x="2057400" y="4829175"/>
          <a:ext cx="7524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114300</xdr:rowOff>
    </xdr:from>
    <xdr:to>
      <xdr:col>6</xdr:col>
      <xdr:colOff>190500</xdr:colOff>
      <xdr:row>29</xdr:row>
      <xdr:rowOff>114300</xdr:rowOff>
    </xdr:to>
    <xdr:cxnSp macro="">
      <xdr:nvCxnSpPr>
        <xdr:cNvPr id="23993" name="AutoShape 2">
          <a:extLst>
            <a:ext uri="{FF2B5EF4-FFF2-40B4-BE49-F238E27FC236}">
              <a16:creationId xmlns:a16="http://schemas.microsoft.com/office/drawing/2014/main" id="{00000000-0008-0000-0500-0000B95D0000}"/>
            </a:ext>
          </a:extLst>
        </xdr:cNvPr>
        <xdr:cNvCxnSpPr>
          <a:cxnSpLocks noChangeShapeType="1"/>
        </xdr:cNvCxnSpPr>
      </xdr:nvCxnSpPr>
      <xdr:spPr bwMode="auto">
        <a:xfrm flipV="1">
          <a:off x="2857500" y="5229225"/>
          <a:ext cx="7524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133350</xdr:rowOff>
    </xdr:from>
    <xdr:to>
      <xdr:col>7</xdr:col>
      <xdr:colOff>266700</xdr:colOff>
      <xdr:row>31</xdr:row>
      <xdr:rowOff>133350</xdr:rowOff>
    </xdr:to>
    <xdr:cxnSp macro="">
      <xdr:nvCxnSpPr>
        <xdr:cNvPr id="23994" name="AutoShape 2">
          <a:extLst>
            <a:ext uri="{FF2B5EF4-FFF2-40B4-BE49-F238E27FC236}">
              <a16:creationId xmlns:a16="http://schemas.microsoft.com/office/drawing/2014/main" id="{00000000-0008-0000-0500-0000BA5D0000}"/>
            </a:ext>
          </a:extLst>
        </xdr:cNvPr>
        <xdr:cNvCxnSpPr>
          <a:cxnSpLocks noChangeShapeType="1"/>
        </xdr:cNvCxnSpPr>
      </xdr:nvCxnSpPr>
      <xdr:spPr bwMode="auto">
        <a:xfrm>
          <a:off x="3629025" y="5657850"/>
          <a:ext cx="46672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276225</xdr:colOff>
      <xdr:row>33</xdr:row>
      <xdr:rowOff>133350</xdr:rowOff>
    </xdr:from>
    <xdr:to>
      <xdr:col>8</xdr:col>
      <xdr:colOff>295275</xdr:colOff>
      <xdr:row>33</xdr:row>
      <xdr:rowOff>133350</xdr:rowOff>
    </xdr:to>
    <xdr:cxnSp macro="">
      <xdr:nvCxnSpPr>
        <xdr:cNvPr id="23995" name="AutoShape 2">
          <a:extLst>
            <a:ext uri="{FF2B5EF4-FFF2-40B4-BE49-F238E27FC236}">
              <a16:creationId xmlns:a16="http://schemas.microsoft.com/office/drawing/2014/main" id="{00000000-0008-0000-0500-0000BB5D0000}"/>
            </a:ext>
          </a:extLst>
        </xdr:cNvPr>
        <xdr:cNvCxnSpPr>
          <a:cxnSpLocks noChangeShapeType="1"/>
        </xdr:cNvCxnSpPr>
      </xdr:nvCxnSpPr>
      <xdr:spPr bwMode="auto">
        <a:xfrm>
          <a:off x="4105275" y="6057900"/>
          <a:ext cx="42862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8</xdr:col>
      <xdr:colOff>295275</xdr:colOff>
      <xdr:row>35</xdr:row>
      <xdr:rowOff>123825</xdr:rowOff>
    </xdr:from>
    <xdr:to>
      <xdr:col>11</xdr:col>
      <xdr:colOff>390525</xdr:colOff>
      <xdr:row>35</xdr:row>
      <xdr:rowOff>123825</xdr:rowOff>
    </xdr:to>
    <xdr:cxnSp macro="">
      <xdr:nvCxnSpPr>
        <xdr:cNvPr id="23996" name="AutoShape 2">
          <a:extLst>
            <a:ext uri="{FF2B5EF4-FFF2-40B4-BE49-F238E27FC236}">
              <a16:creationId xmlns:a16="http://schemas.microsoft.com/office/drawing/2014/main" id="{00000000-0008-0000-0500-0000BC5D0000}"/>
            </a:ext>
          </a:extLst>
        </xdr:cNvPr>
        <xdr:cNvCxnSpPr>
          <a:cxnSpLocks noChangeShapeType="1"/>
        </xdr:cNvCxnSpPr>
      </xdr:nvCxnSpPr>
      <xdr:spPr bwMode="auto">
        <a:xfrm>
          <a:off x="4533900" y="6457950"/>
          <a:ext cx="13239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oneCellAnchor>
    <xdr:from>
      <xdr:col>4</xdr:col>
      <xdr:colOff>185487</xdr:colOff>
      <xdr:row>26</xdr:row>
      <xdr:rowOff>110291</xdr:rowOff>
    </xdr:from>
    <xdr:ext cx="501316" cy="275717"/>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2792329" y="485273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6</xdr:col>
      <xdr:colOff>165434</xdr:colOff>
      <xdr:row>28</xdr:row>
      <xdr:rowOff>105276</xdr:rowOff>
    </xdr:from>
    <xdr:ext cx="501316" cy="275717"/>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594434" y="518861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7</xdr:col>
      <xdr:colOff>240042</xdr:colOff>
      <xdr:row>30</xdr:row>
      <xdr:rowOff>120316</xdr:rowOff>
    </xdr:from>
    <xdr:ext cx="501316" cy="275717"/>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4066851" y="5599992"/>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8</xdr:col>
      <xdr:colOff>285751</xdr:colOff>
      <xdr:row>32</xdr:row>
      <xdr:rowOff>105276</xdr:rowOff>
    </xdr:from>
    <xdr:ext cx="501316" cy="275717"/>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4536909" y="587040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12</xdr:col>
      <xdr:colOff>5013</xdr:colOff>
      <xdr:row>34</xdr:row>
      <xdr:rowOff>90237</xdr:rowOff>
    </xdr:from>
    <xdr:ext cx="501316" cy="275717"/>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5900487" y="6196263"/>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dr:col>3</xdr:col>
      <xdr:colOff>190502</xdr:colOff>
      <xdr:row>24</xdr:row>
      <xdr:rowOff>509</xdr:rowOff>
    </xdr:from>
    <xdr:ext cx="493853" cy="225703"/>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2372593"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dr:col>4</xdr:col>
      <xdr:colOff>196105</xdr:colOff>
      <xdr:row>24</xdr:row>
      <xdr:rowOff>509</xdr:rowOff>
    </xdr:from>
    <xdr:ext cx="493853" cy="225703"/>
    <xdr:sp macro="" textlink="">
      <xdr:nvSpPr>
        <xdr:cNvPr id="48" name="テキスト ボックス 47">
          <a:extLst>
            <a:ext uri="{FF2B5EF4-FFF2-40B4-BE49-F238E27FC236}">
              <a16:creationId xmlns:a16="http://schemas.microsoft.com/office/drawing/2014/main" id="{00000000-0008-0000-0500-000030000000}"/>
            </a:ext>
          </a:extLst>
        </xdr:cNvPr>
        <xdr:cNvSpPr txBox="1"/>
      </xdr:nvSpPr>
      <xdr:spPr>
        <a:xfrm>
          <a:off x="2785173"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dr:col>2</xdr:col>
      <xdr:colOff>190502</xdr:colOff>
      <xdr:row>24</xdr:row>
      <xdr:rowOff>509</xdr:rowOff>
    </xdr:from>
    <xdr:ext cx="493853" cy="225703"/>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1965616"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dr:col>5</xdr:col>
      <xdr:colOff>190502</xdr:colOff>
      <xdr:row>24</xdr:row>
      <xdr:rowOff>509</xdr:rowOff>
    </xdr:from>
    <xdr:ext cx="493853" cy="225703"/>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3186547"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dr:col>6</xdr:col>
      <xdr:colOff>190502</xdr:colOff>
      <xdr:row>24</xdr:row>
      <xdr:rowOff>509</xdr:rowOff>
    </xdr:from>
    <xdr:ext cx="493853" cy="225703"/>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359352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dr:col>7</xdr:col>
      <xdr:colOff>140075</xdr:colOff>
      <xdr:row>24</xdr:row>
      <xdr:rowOff>509</xdr:rowOff>
    </xdr:from>
    <xdr:ext cx="545855" cy="225703"/>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50075"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dr:col>8</xdr:col>
      <xdr:colOff>134472</xdr:colOff>
      <xdr:row>24</xdr:row>
      <xdr:rowOff>509</xdr:rowOff>
    </xdr:from>
    <xdr:ext cx="545855" cy="225703"/>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351449"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dr:col>9</xdr:col>
      <xdr:colOff>134472</xdr:colOff>
      <xdr:row>24</xdr:row>
      <xdr:rowOff>509</xdr:rowOff>
    </xdr:from>
    <xdr:ext cx="545855" cy="225703"/>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758427"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dr:col>10</xdr:col>
      <xdr:colOff>184899</xdr:colOff>
      <xdr:row>24</xdr:row>
      <xdr:rowOff>509</xdr:rowOff>
    </xdr:from>
    <xdr:ext cx="493853" cy="225703"/>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5215831"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dr:col>1</xdr:col>
      <xdr:colOff>190502</xdr:colOff>
      <xdr:row>24</xdr:row>
      <xdr:rowOff>509</xdr:rowOff>
    </xdr:from>
    <xdr:ext cx="493853" cy="225703"/>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1558638"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dr:col>11</xdr:col>
      <xdr:colOff>179296</xdr:colOff>
      <xdr:row>24</xdr:row>
      <xdr:rowOff>509</xdr:rowOff>
    </xdr:from>
    <xdr:ext cx="493853" cy="225703"/>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561720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dr:col>12</xdr:col>
      <xdr:colOff>184899</xdr:colOff>
      <xdr:row>24</xdr:row>
      <xdr:rowOff>509</xdr:rowOff>
    </xdr:from>
    <xdr:ext cx="493853" cy="225703"/>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602978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dr:col>13</xdr:col>
      <xdr:colOff>179296</xdr:colOff>
      <xdr:row>24</xdr:row>
      <xdr:rowOff>509</xdr:rowOff>
    </xdr:from>
    <xdr:ext cx="493853" cy="225703"/>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6431160"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3171825</xdr:colOff>
      <xdr:row>7</xdr:row>
      <xdr:rowOff>152400</xdr:rowOff>
    </xdr:from>
    <xdr:to>
      <xdr:col>4</xdr:col>
      <xdr:colOff>583407</xdr:colOff>
      <xdr:row>16</xdr:row>
      <xdr:rowOff>2381</xdr:rowOff>
    </xdr:to>
    <xdr:sp macro="" textlink="">
      <xdr:nvSpPr>
        <xdr:cNvPr id="2" name="角丸四角形 1">
          <a:extLst>
            <a:ext uri="{FF2B5EF4-FFF2-40B4-BE49-F238E27FC236}">
              <a16:creationId xmlns:a16="http://schemas.microsoft.com/office/drawing/2014/main" id="{F8ED236C-0E58-4EAD-8B4A-9498CC81FE37}"/>
            </a:ext>
          </a:extLst>
        </xdr:cNvPr>
        <xdr:cNvSpPr/>
      </xdr:nvSpPr>
      <xdr:spPr>
        <a:xfrm>
          <a:off x="3781425" y="1625600"/>
          <a:ext cx="4225132" cy="133588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K42"/>
  <sheetViews>
    <sheetView view="pageBreakPreview" topLeftCell="A5" zoomScale="90" zoomScaleNormal="100" zoomScaleSheetLayoutView="90" workbookViewId="0">
      <selection activeCell="E16" sqref="E16:G16"/>
    </sheetView>
  </sheetViews>
  <sheetFormatPr defaultColWidth="9" defaultRowHeight="14" x14ac:dyDescent="0.2"/>
  <cols>
    <col min="1" max="1" width="5" style="239" customWidth="1"/>
    <col min="2" max="2" width="3.453125" style="239" customWidth="1"/>
    <col min="3" max="7" width="9" style="239"/>
    <col min="8" max="8" width="10" style="239" customWidth="1"/>
    <col min="9" max="9" width="9" style="239" customWidth="1"/>
    <col min="10" max="10" width="5" style="239" customWidth="1"/>
    <col min="11" max="16384" width="9" style="239"/>
  </cols>
  <sheetData>
    <row r="1" spans="1:11" ht="18" customHeight="1" x14ac:dyDescent="0.2">
      <c r="A1" s="206" t="s">
        <v>319</v>
      </c>
      <c r="B1" s="206"/>
      <c r="C1" s="206"/>
      <c r="D1" s="206"/>
      <c r="E1" s="206"/>
      <c r="F1" s="206"/>
      <c r="G1" s="206"/>
      <c r="H1" s="206"/>
      <c r="I1" s="206"/>
      <c r="J1" s="238"/>
    </row>
    <row r="2" spans="1:11" ht="18" customHeight="1" x14ac:dyDescent="0.2">
      <c r="A2" s="206"/>
      <c r="B2" s="206"/>
      <c r="C2" s="206"/>
      <c r="D2" s="206"/>
      <c r="E2" s="206"/>
      <c r="F2" s="206"/>
      <c r="G2" s="206"/>
      <c r="H2" s="301" t="s">
        <v>33</v>
      </c>
      <c r="I2" s="301"/>
      <c r="J2" s="302"/>
      <c r="K2" s="239" t="s">
        <v>320</v>
      </c>
    </row>
    <row r="3" spans="1:11" ht="18" customHeight="1" x14ac:dyDescent="0.2">
      <c r="A3" s="206"/>
      <c r="B3" s="206"/>
      <c r="C3" s="206"/>
      <c r="D3" s="206"/>
      <c r="E3" s="206"/>
      <c r="F3" s="206"/>
      <c r="G3" s="206"/>
      <c r="H3" s="303" t="s">
        <v>318</v>
      </c>
      <c r="I3" s="303"/>
      <c r="J3" s="304"/>
    </row>
    <row r="4" spans="1:11" ht="18" customHeight="1" x14ac:dyDescent="0.2">
      <c r="A4" s="206"/>
      <c r="B4" s="206"/>
      <c r="C4" s="206"/>
      <c r="D4" s="206"/>
      <c r="E4" s="206"/>
      <c r="F4" s="206"/>
      <c r="G4" s="305"/>
      <c r="H4" s="306"/>
      <c r="I4" s="306"/>
      <c r="J4" s="238"/>
    </row>
    <row r="5" spans="1:11" ht="18" customHeight="1" x14ac:dyDescent="0.2">
      <c r="A5" s="206" t="s">
        <v>321</v>
      </c>
      <c r="B5" s="206"/>
      <c r="C5" s="206"/>
      <c r="D5" s="206"/>
      <c r="E5" s="206"/>
      <c r="F5" s="206"/>
      <c r="G5" s="206"/>
      <c r="H5" s="206"/>
      <c r="I5" s="206"/>
      <c r="J5" s="238"/>
    </row>
    <row r="6" spans="1:11" ht="18" customHeight="1" x14ac:dyDescent="0.2">
      <c r="A6" s="206"/>
      <c r="B6" s="206"/>
      <c r="C6" s="206"/>
      <c r="D6" s="206"/>
      <c r="E6" s="206"/>
      <c r="F6" s="206"/>
      <c r="G6" s="206"/>
      <c r="H6" s="206"/>
      <c r="I6" s="206"/>
      <c r="J6" s="238"/>
    </row>
    <row r="7" spans="1:11" s="206" customFormat="1" ht="18" customHeight="1" x14ac:dyDescent="0.2">
      <c r="A7" s="205"/>
      <c r="F7" s="310"/>
      <c r="G7" s="310"/>
      <c r="H7" s="310"/>
      <c r="I7" s="310"/>
    </row>
    <row r="8" spans="1:11" s="206" customFormat="1" ht="18" customHeight="1" x14ac:dyDescent="0.2">
      <c r="A8" s="205"/>
      <c r="F8" s="309" t="s">
        <v>396</v>
      </c>
      <c r="G8" s="309"/>
      <c r="H8" s="309"/>
      <c r="I8" s="309"/>
      <c r="J8" s="207"/>
      <c r="K8" s="206" t="s">
        <v>314</v>
      </c>
    </row>
    <row r="9" spans="1:11" s="206" customFormat="1" ht="18" customHeight="1" x14ac:dyDescent="0.2">
      <c r="A9" s="205"/>
      <c r="K9" s="206" t="s">
        <v>315</v>
      </c>
    </row>
    <row r="10" spans="1:11" s="206" customFormat="1" ht="18" customHeight="1" x14ac:dyDescent="0.2">
      <c r="A10" s="308" t="s">
        <v>397</v>
      </c>
      <c r="B10" s="308"/>
      <c r="C10" s="308"/>
      <c r="D10" s="308"/>
      <c r="E10" s="308"/>
      <c r="F10" s="308"/>
      <c r="G10" s="308"/>
      <c r="H10" s="308"/>
      <c r="I10" s="308"/>
      <c r="J10" s="308"/>
    </row>
    <row r="11" spans="1:11" ht="18" customHeight="1" x14ac:dyDescent="0.2">
      <c r="A11" s="308" t="s">
        <v>322</v>
      </c>
      <c r="B11" s="308"/>
      <c r="C11" s="308"/>
      <c r="D11" s="308"/>
      <c r="E11" s="308"/>
      <c r="F11" s="308"/>
      <c r="G11" s="308"/>
      <c r="H11" s="308"/>
      <c r="I11" s="308"/>
      <c r="J11" s="308"/>
    </row>
    <row r="12" spans="1:11" ht="18" customHeight="1" x14ac:dyDescent="0.2">
      <c r="A12" s="206"/>
      <c r="B12" s="206"/>
      <c r="C12" s="206"/>
      <c r="D12" s="206"/>
      <c r="E12" s="206"/>
      <c r="F12" s="206"/>
      <c r="G12" s="206"/>
      <c r="H12" s="206"/>
      <c r="I12" s="206"/>
      <c r="J12" s="238"/>
    </row>
    <row r="13" spans="1:11" ht="18" customHeight="1" x14ac:dyDescent="0.2">
      <c r="A13" s="206"/>
      <c r="B13" s="307" t="s">
        <v>323</v>
      </c>
      <c r="C13" s="307"/>
      <c r="D13" s="307"/>
      <c r="E13" s="307"/>
      <c r="F13" s="307"/>
      <c r="G13" s="307"/>
      <c r="H13" s="307"/>
      <c r="I13" s="307"/>
      <c r="J13" s="238"/>
    </row>
    <row r="14" spans="1:11" ht="18" customHeight="1" x14ac:dyDescent="0.2">
      <c r="A14" s="206"/>
      <c r="B14" s="206" t="s">
        <v>324</v>
      </c>
      <c r="C14" s="206"/>
      <c r="D14" s="206"/>
      <c r="E14" s="206"/>
      <c r="F14" s="206"/>
      <c r="G14" s="206"/>
      <c r="H14" s="206"/>
      <c r="I14" s="206"/>
      <c r="J14" s="238"/>
    </row>
    <row r="15" spans="1:11" ht="18" customHeight="1" x14ac:dyDescent="0.2">
      <c r="A15" s="206"/>
      <c r="B15" s="206"/>
      <c r="C15" s="206"/>
      <c r="D15" s="206"/>
      <c r="E15" s="206"/>
      <c r="F15" s="206"/>
      <c r="G15" s="206"/>
      <c r="H15" s="206"/>
      <c r="I15" s="206"/>
      <c r="J15" s="238"/>
    </row>
    <row r="16" spans="1:11" ht="18" customHeight="1" x14ac:dyDescent="0.2">
      <c r="A16" s="206"/>
      <c r="B16" s="240" t="s">
        <v>325</v>
      </c>
      <c r="C16" s="206" t="s">
        <v>326</v>
      </c>
      <c r="D16" s="206"/>
      <c r="E16" s="300" t="str">
        <f>IF('様式１－１　別紙1 経費所要額調'!L16="","金　　　　　　　　円",'様式１－１　別紙1 経費所要額調'!L16)</f>
        <v>金　　　　　　　　円</v>
      </c>
      <c r="F16" s="300"/>
      <c r="G16" s="300"/>
      <c r="H16" s="206"/>
      <c r="I16" s="206"/>
      <c r="J16" s="238"/>
      <c r="K16" s="239" t="s">
        <v>327</v>
      </c>
    </row>
    <row r="17" spans="1:11" ht="18" customHeight="1" x14ac:dyDescent="0.2">
      <c r="A17" s="206"/>
      <c r="B17" s="240" t="s">
        <v>328</v>
      </c>
      <c r="C17" s="206" t="s">
        <v>329</v>
      </c>
      <c r="D17" s="206"/>
      <c r="E17" s="206"/>
      <c r="F17" s="206"/>
      <c r="G17" s="206"/>
      <c r="H17" s="206"/>
      <c r="I17" s="206"/>
      <c r="J17" s="238"/>
    </row>
    <row r="18" spans="1:11" ht="18" customHeight="1" x14ac:dyDescent="0.2">
      <c r="A18" s="206"/>
      <c r="B18" s="240" t="s">
        <v>330</v>
      </c>
      <c r="C18" s="206" t="s">
        <v>331</v>
      </c>
      <c r="D18" s="206"/>
      <c r="E18" s="206"/>
      <c r="F18" s="206"/>
      <c r="G18" s="206"/>
      <c r="H18" s="206"/>
      <c r="I18" s="206"/>
      <c r="J18" s="238"/>
    </row>
    <row r="19" spans="1:11" ht="18" customHeight="1" x14ac:dyDescent="0.2">
      <c r="A19" s="206"/>
      <c r="B19" s="240" t="s">
        <v>332</v>
      </c>
      <c r="C19" s="206" t="s">
        <v>333</v>
      </c>
      <c r="D19" s="206"/>
      <c r="E19" s="206"/>
      <c r="F19" s="206"/>
      <c r="G19" s="206"/>
      <c r="H19" s="206"/>
      <c r="I19" s="206"/>
      <c r="J19" s="238"/>
    </row>
    <row r="20" spans="1:11" ht="18" customHeight="1" x14ac:dyDescent="0.2">
      <c r="A20" s="206"/>
      <c r="B20" s="240"/>
      <c r="C20" s="206" t="s">
        <v>334</v>
      </c>
      <c r="D20" s="206"/>
      <c r="E20" s="206"/>
      <c r="F20" s="206"/>
      <c r="G20" s="206"/>
      <c r="H20" s="206"/>
      <c r="I20" s="206"/>
      <c r="J20" s="238"/>
    </row>
    <row r="21" spans="1:11" ht="18" customHeight="1" x14ac:dyDescent="0.2">
      <c r="A21" s="206"/>
      <c r="B21" s="240"/>
      <c r="C21" s="206" t="s">
        <v>335</v>
      </c>
      <c r="D21" s="206"/>
      <c r="E21" s="206"/>
      <c r="F21" s="206"/>
      <c r="G21" s="206"/>
      <c r="H21" s="206"/>
      <c r="I21" s="206"/>
      <c r="J21" s="238"/>
    </row>
    <row r="22" spans="1:11" ht="18" customHeight="1" x14ac:dyDescent="0.2">
      <c r="A22" s="206"/>
      <c r="B22" s="240"/>
      <c r="C22" s="206" t="s">
        <v>336</v>
      </c>
      <c r="D22" s="206"/>
      <c r="E22" s="206"/>
      <c r="F22" s="206"/>
      <c r="G22" s="206"/>
      <c r="H22" s="206"/>
      <c r="I22" s="206"/>
      <c r="J22" s="238"/>
    </row>
    <row r="23" spans="1:11" ht="18" customHeight="1" x14ac:dyDescent="0.2">
      <c r="A23" s="206"/>
      <c r="B23" s="240"/>
      <c r="C23" s="206" t="s">
        <v>337</v>
      </c>
      <c r="D23" s="206"/>
      <c r="E23" s="206"/>
      <c r="F23" s="206"/>
      <c r="G23" s="206"/>
      <c r="H23" s="206"/>
      <c r="I23" s="206"/>
      <c r="J23" s="238"/>
      <c r="K23" s="239" t="s">
        <v>338</v>
      </c>
    </row>
    <row r="24" spans="1:11" ht="18" customHeight="1" x14ac:dyDescent="0.2">
      <c r="A24" s="206"/>
      <c r="B24" s="240" t="s">
        <v>339</v>
      </c>
      <c r="C24" s="241" t="s">
        <v>156</v>
      </c>
      <c r="D24" s="241"/>
      <c r="E24" s="241"/>
      <c r="F24" s="241"/>
      <c r="G24" s="241"/>
      <c r="H24" s="241"/>
      <c r="I24" s="206"/>
      <c r="J24" s="238"/>
    </row>
    <row r="25" spans="1:11" ht="18" customHeight="1" x14ac:dyDescent="0.2">
      <c r="A25" s="206"/>
      <c r="B25" s="206"/>
      <c r="C25" s="299" t="s">
        <v>283</v>
      </c>
      <c r="D25" s="299"/>
      <c r="E25" s="299"/>
      <c r="F25" s="298"/>
      <c r="G25" s="298"/>
      <c r="H25" s="241" t="s">
        <v>157</v>
      </c>
      <c r="I25" s="206"/>
      <c r="J25" s="238"/>
    </row>
    <row r="26" spans="1:11" ht="18" customHeight="1" x14ac:dyDescent="0.2">
      <c r="A26" s="206"/>
      <c r="B26" s="206"/>
      <c r="C26" s="242"/>
      <c r="D26" s="242"/>
      <c r="E26" s="242"/>
      <c r="F26" s="241"/>
      <c r="G26" s="241"/>
      <c r="H26" s="241"/>
      <c r="I26" s="206"/>
      <c r="J26" s="238"/>
    </row>
    <row r="27" spans="1:11" ht="18" customHeight="1" x14ac:dyDescent="0.2">
      <c r="A27" s="206"/>
      <c r="B27" s="206"/>
      <c r="C27" s="299" t="s">
        <v>282</v>
      </c>
      <c r="D27" s="299"/>
      <c r="E27" s="299"/>
      <c r="F27" s="298"/>
      <c r="G27" s="298"/>
      <c r="H27" s="241" t="s">
        <v>158</v>
      </c>
      <c r="I27" s="206"/>
      <c r="J27" s="238"/>
    </row>
    <row r="28" spans="1:11" ht="18" customHeight="1" x14ac:dyDescent="0.2">
      <c r="A28" s="206"/>
      <c r="B28" s="206"/>
      <c r="C28" s="242"/>
      <c r="D28" s="242"/>
      <c r="E28" s="242"/>
      <c r="F28" s="241"/>
      <c r="G28" s="241"/>
      <c r="H28" s="241"/>
      <c r="I28" s="206"/>
      <c r="J28" s="238"/>
    </row>
    <row r="29" spans="1:11" ht="18" customHeight="1" x14ac:dyDescent="0.2">
      <c r="A29" s="206"/>
      <c r="B29" s="206"/>
      <c r="C29" s="299" t="s">
        <v>284</v>
      </c>
      <c r="D29" s="299"/>
      <c r="E29" s="299"/>
      <c r="F29" s="298"/>
      <c r="G29" s="298"/>
      <c r="H29" s="241" t="s">
        <v>159</v>
      </c>
      <c r="I29" s="206"/>
      <c r="J29" s="238"/>
    </row>
    <row r="30" spans="1:11" ht="18" customHeight="1" x14ac:dyDescent="0.2">
      <c r="A30" s="238"/>
      <c r="B30" s="238"/>
      <c r="C30" s="238"/>
      <c r="D30" s="238"/>
      <c r="E30" s="238"/>
      <c r="F30" s="238"/>
      <c r="G30" s="238"/>
      <c r="H30" s="238"/>
      <c r="I30" s="238"/>
      <c r="J30" s="238"/>
    </row>
    <row r="31" spans="1:11" ht="18" customHeight="1" x14ac:dyDescent="0.2">
      <c r="A31" s="238"/>
      <c r="B31" s="238"/>
      <c r="C31" s="238"/>
      <c r="D31" s="238"/>
      <c r="E31" s="238"/>
      <c r="F31" s="238"/>
      <c r="G31" s="238"/>
      <c r="H31" s="238"/>
      <c r="I31" s="238"/>
      <c r="J31" s="238"/>
    </row>
    <row r="32" spans="1:11" ht="18" customHeight="1" x14ac:dyDescent="0.2">
      <c r="A32" s="238"/>
      <c r="B32" s="238"/>
      <c r="C32" s="238"/>
      <c r="D32" s="238"/>
      <c r="E32" s="238"/>
      <c r="F32" s="238"/>
      <c r="G32" s="238"/>
      <c r="H32" s="238"/>
      <c r="I32" s="238"/>
      <c r="J32" s="238"/>
    </row>
    <row r="33" spans="1:10" ht="18" customHeight="1" x14ac:dyDescent="0.2">
      <c r="A33" s="238"/>
      <c r="B33" s="238"/>
      <c r="C33" s="238"/>
      <c r="D33" s="238"/>
      <c r="E33" s="238"/>
      <c r="F33" s="238"/>
      <c r="G33" s="238"/>
      <c r="H33" s="238"/>
      <c r="I33" s="238"/>
      <c r="J33" s="238"/>
    </row>
    <row r="34" spans="1:10" ht="18" customHeight="1" x14ac:dyDescent="0.2">
      <c r="A34" s="238"/>
      <c r="B34" s="238"/>
      <c r="C34" s="238"/>
      <c r="D34" s="238"/>
      <c r="E34" s="238"/>
      <c r="F34" s="238"/>
      <c r="G34" s="238"/>
      <c r="H34" s="238"/>
      <c r="I34" s="238"/>
      <c r="J34" s="238"/>
    </row>
    <row r="35" spans="1:10" ht="18" customHeight="1" x14ac:dyDescent="0.2">
      <c r="A35" s="238"/>
      <c r="B35" s="238"/>
      <c r="C35" s="238"/>
      <c r="D35" s="238"/>
      <c r="E35" s="238"/>
      <c r="F35" s="238"/>
      <c r="G35" s="238"/>
      <c r="H35" s="238"/>
      <c r="I35" s="238"/>
      <c r="J35" s="238"/>
    </row>
    <row r="36" spans="1:10" ht="18" customHeight="1" x14ac:dyDescent="0.2">
      <c r="A36" s="238"/>
      <c r="B36" s="238"/>
      <c r="C36" s="238"/>
      <c r="D36" s="238"/>
      <c r="E36" s="238"/>
      <c r="F36" s="238"/>
      <c r="G36" s="238"/>
      <c r="H36" s="238"/>
      <c r="I36" s="238"/>
      <c r="J36" s="238"/>
    </row>
    <row r="37" spans="1:10" ht="18" customHeight="1" x14ac:dyDescent="0.2">
      <c r="A37" s="238"/>
      <c r="B37" s="238"/>
      <c r="C37" s="238"/>
      <c r="D37" s="238"/>
      <c r="E37" s="238"/>
      <c r="F37" s="238"/>
      <c r="G37" s="238"/>
      <c r="H37" s="238"/>
      <c r="I37" s="238"/>
      <c r="J37" s="238"/>
    </row>
    <row r="38" spans="1:10" ht="18" customHeight="1" x14ac:dyDescent="0.2">
      <c r="A38" s="238"/>
      <c r="B38" s="238"/>
      <c r="C38" s="238"/>
      <c r="D38" s="238"/>
      <c r="E38" s="238"/>
      <c r="F38" s="238"/>
      <c r="G38" s="238"/>
      <c r="H38" s="238"/>
      <c r="I38" s="238"/>
      <c r="J38" s="238"/>
    </row>
    <row r="39" spans="1:10" ht="18" customHeight="1" x14ac:dyDescent="0.2">
      <c r="A39" s="238"/>
      <c r="B39" s="238"/>
      <c r="C39" s="238"/>
      <c r="D39" s="238"/>
      <c r="E39" s="238"/>
      <c r="F39" s="238"/>
      <c r="G39" s="238"/>
      <c r="H39" s="238"/>
      <c r="I39" s="238"/>
      <c r="J39" s="238"/>
    </row>
    <row r="40" spans="1:10" ht="18" customHeight="1" x14ac:dyDescent="0.2">
      <c r="A40" s="238"/>
      <c r="B40" s="238"/>
      <c r="C40" s="238"/>
      <c r="D40" s="238"/>
      <c r="E40" s="238"/>
      <c r="F40" s="238"/>
      <c r="G40" s="238"/>
      <c r="H40" s="238"/>
      <c r="I40" s="238"/>
      <c r="J40" s="238"/>
    </row>
    <row r="41" spans="1:10" ht="18" customHeight="1" x14ac:dyDescent="0.2">
      <c r="A41" s="238"/>
      <c r="B41" s="238"/>
      <c r="C41" s="238"/>
      <c r="D41" s="238"/>
      <c r="E41" s="238"/>
      <c r="F41" s="238"/>
      <c r="G41" s="238"/>
      <c r="H41" s="238"/>
      <c r="I41" s="238"/>
      <c r="J41" s="238"/>
    </row>
    <row r="42" spans="1:10" ht="18" customHeight="1" x14ac:dyDescent="0.2">
      <c r="A42" s="238"/>
      <c r="B42" s="238"/>
      <c r="C42" s="238"/>
      <c r="D42" s="238"/>
      <c r="E42" s="238"/>
      <c r="F42" s="238"/>
      <c r="G42" s="238"/>
      <c r="H42" s="238"/>
      <c r="I42" s="238"/>
      <c r="J42" s="238"/>
    </row>
  </sheetData>
  <mergeCells count="15">
    <mergeCell ref="E16:G16"/>
    <mergeCell ref="H2:J2"/>
    <mergeCell ref="H3:J3"/>
    <mergeCell ref="G4:I4"/>
    <mergeCell ref="B13:I13"/>
    <mergeCell ref="A11:J11"/>
    <mergeCell ref="F8:I8"/>
    <mergeCell ref="F7:I7"/>
    <mergeCell ref="A10:J10"/>
    <mergeCell ref="F25:G25"/>
    <mergeCell ref="F27:G27"/>
    <mergeCell ref="F29:G29"/>
    <mergeCell ref="C25:E25"/>
    <mergeCell ref="C27:E27"/>
    <mergeCell ref="C29:E29"/>
  </mergeCells>
  <phoneticPr fontId="2"/>
  <printOptions horizontalCentered="1"/>
  <pageMargins left="0.70866141732283472" right="0.70866141732283472" top="0.94488188976377963" bottom="0.94488188976377963" header="0.31496062992125984" footer="0.31496062992125984"/>
  <pageSetup paperSize="9" orientation="portrait" r:id="rId1"/>
  <colBreaks count="1" manualBreakCount="1">
    <brk id="10" max="5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8A562-4F1F-47D2-B719-E254E5447005}">
  <sheetPr>
    <tabColor theme="9" tint="0.59999389629810485"/>
  </sheetPr>
  <dimension ref="A1:N25"/>
  <sheetViews>
    <sheetView topLeftCell="A3" zoomScaleNormal="100" workbookViewId="0">
      <selection activeCell="D5" sqref="D5:M5"/>
    </sheetView>
  </sheetViews>
  <sheetFormatPr defaultColWidth="9" defaultRowHeight="13" x14ac:dyDescent="0.2"/>
  <cols>
    <col min="1" max="1" width="10.7265625" style="23" customWidth="1"/>
    <col min="2" max="14" width="9.36328125" style="23" customWidth="1"/>
    <col min="15" max="256" width="9" style="23"/>
    <col min="257" max="270" width="9.36328125" style="23" customWidth="1"/>
    <col min="271" max="512" width="9" style="23"/>
    <col min="513" max="526" width="9.36328125" style="23" customWidth="1"/>
    <col min="527" max="768" width="9" style="23"/>
    <col min="769" max="782" width="9.36328125" style="23" customWidth="1"/>
    <col min="783" max="1024" width="9" style="23"/>
    <col min="1025" max="1038" width="9.36328125" style="23" customWidth="1"/>
    <col min="1039" max="1280" width="9" style="23"/>
    <col min="1281" max="1294" width="9.36328125" style="23" customWidth="1"/>
    <col min="1295" max="1536" width="9" style="23"/>
    <col min="1537" max="1550" width="9.36328125" style="23" customWidth="1"/>
    <col min="1551" max="1792" width="9" style="23"/>
    <col min="1793" max="1806" width="9.36328125" style="23" customWidth="1"/>
    <col min="1807" max="2048" width="9" style="23"/>
    <col min="2049" max="2062" width="9.36328125" style="23" customWidth="1"/>
    <col min="2063" max="2304" width="9" style="23"/>
    <col min="2305" max="2318" width="9.36328125" style="23" customWidth="1"/>
    <col min="2319" max="2560" width="9" style="23"/>
    <col min="2561" max="2574" width="9.36328125" style="23" customWidth="1"/>
    <col min="2575" max="2816" width="9" style="23"/>
    <col min="2817" max="2830" width="9.36328125" style="23" customWidth="1"/>
    <col min="2831" max="3072" width="9" style="23"/>
    <col min="3073" max="3086" width="9.36328125" style="23" customWidth="1"/>
    <col min="3087" max="3328" width="9" style="23"/>
    <col min="3329" max="3342" width="9.36328125" style="23" customWidth="1"/>
    <col min="3343" max="3584" width="9" style="23"/>
    <col min="3585" max="3598" width="9.36328125" style="23" customWidth="1"/>
    <col min="3599" max="3840" width="9" style="23"/>
    <col min="3841" max="3854" width="9.36328125" style="23" customWidth="1"/>
    <col min="3855" max="4096" width="9" style="23"/>
    <col min="4097" max="4110" width="9.36328125" style="23" customWidth="1"/>
    <col min="4111" max="4352" width="9" style="23"/>
    <col min="4353" max="4366" width="9.36328125" style="23" customWidth="1"/>
    <col min="4367" max="4608" width="9" style="23"/>
    <col min="4609" max="4622" width="9.36328125" style="23" customWidth="1"/>
    <col min="4623" max="4864" width="9" style="23"/>
    <col min="4865" max="4878" width="9.36328125" style="23" customWidth="1"/>
    <col min="4879" max="5120" width="9" style="23"/>
    <col min="5121" max="5134" width="9.36328125" style="23" customWidth="1"/>
    <col min="5135" max="5376" width="9" style="23"/>
    <col min="5377" max="5390" width="9.36328125" style="23" customWidth="1"/>
    <col min="5391" max="5632" width="9" style="23"/>
    <col min="5633" max="5646" width="9.36328125" style="23" customWidth="1"/>
    <col min="5647" max="5888" width="9" style="23"/>
    <col min="5889" max="5902" width="9.36328125" style="23" customWidth="1"/>
    <col min="5903" max="6144" width="9" style="23"/>
    <col min="6145" max="6158" width="9.36328125" style="23" customWidth="1"/>
    <col min="6159" max="6400" width="9" style="23"/>
    <col min="6401" max="6414" width="9.36328125" style="23" customWidth="1"/>
    <col min="6415" max="6656" width="9" style="23"/>
    <col min="6657" max="6670" width="9.36328125" style="23" customWidth="1"/>
    <col min="6671" max="6912" width="9" style="23"/>
    <col min="6913" max="6926" width="9.36328125" style="23" customWidth="1"/>
    <col min="6927" max="7168" width="9" style="23"/>
    <col min="7169" max="7182" width="9.36328125" style="23" customWidth="1"/>
    <col min="7183" max="7424" width="9" style="23"/>
    <col min="7425" max="7438" width="9.36328125" style="23" customWidth="1"/>
    <col min="7439" max="7680" width="9" style="23"/>
    <col min="7681" max="7694" width="9.36328125" style="23" customWidth="1"/>
    <col min="7695" max="7936" width="9" style="23"/>
    <col min="7937" max="7950" width="9.36328125" style="23" customWidth="1"/>
    <col min="7951" max="8192" width="9" style="23"/>
    <col min="8193" max="8206" width="9.36328125" style="23" customWidth="1"/>
    <col min="8207" max="8448" width="9" style="23"/>
    <col min="8449" max="8462" width="9.36328125" style="23" customWidth="1"/>
    <col min="8463" max="8704" width="9" style="23"/>
    <col min="8705" max="8718" width="9.36328125" style="23" customWidth="1"/>
    <col min="8719" max="8960" width="9" style="23"/>
    <col min="8961" max="8974" width="9.36328125" style="23" customWidth="1"/>
    <col min="8975" max="9216" width="9" style="23"/>
    <col min="9217" max="9230" width="9.36328125" style="23" customWidth="1"/>
    <col min="9231" max="9472" width="9" style="23"/>
    <col min="9473" max="9486" width="9.36328125" style="23" customWidth="1"/>
    <col min="9487" max="9728" width="9" style="23"/>
    <col min="9729" max="9742" width="9.36328125" style="23" customWidth="1"/>
    <col min="9743" max="9984" width="9" style="23"/>
    <col min="9985" max="9998" width="9.36328125" style="23" customWidth="1"/>
    <col min="9999" max="10240" width="9" style="23"/>
    <col min="10241" max="10254" width="9.36328125" style="23" customWidth="1"/>
    <col min="10255" max="10496" width="9" style="23"/>
    <col min="10497" max="10510" width="9.36328125" style="23" customWidth="1"/>
    <col min="10511" max="10752" width="9" style="23"/>
    <col min="10753" max="10766" width="9.36328125" style="23" customWidth="1"/>
    <col min="10767" max="11008" width="9" style="23"/>
    <col min="11009" max="11022" width="9.36328125" style="23" customWidth="1"/>
    <col min="11023" max="11264" width="9" style="23"/>
    <col min="11265" max="11278" width="9.36328125" style="23" customWidth="1"/>
    <col min="11279" max="11520" width="9" style="23"/>
    <col min="11521" max="11534" width="9.36328125" style="23" customWidth="1"/>
    <col min="11535" max="11776" width="9" style="23"/>
    <col min="11777" max="11790" width="9.36328125" style="23" customWidth="1"/>
    <col min="11791" max="12032" width="9" style="23"/>
    <col min="12033" max="12046" width="9.36328125" style="23" customWidth="1"/>
    <col min="12047" max="12288" width="9" style="23"/>
    <col min="12289" max="12302" width="9.36328125" style="23" customWidth="1"/>
    <col min="12303" max="12544" width="9" style="23"/>
    <col min="12545" max="12558" width="9.36328125" style="23" customWidth="1"/>
    <col min="12559" max="12800" width="9" style="23"/>
    <col min="12801" max="12814" width="9.36328125" style="23" customWidth="1"/>
    <col min="12815" max="13056" width="9" style="23"/>
    <col min="13057" max="13070" width="9.36328125" style="23" customWidth="1"/>
    <col min="13071" max="13312" width="9" style="23"/>
    <col min="13313" max="13326" width="9.36328125" style="23" customWidth="1"/>
    <col min="13327" max="13568" width="9" style="23"/>
    <col min="13569" max="13582" width="9.36328125" style="23" customWidth="1"/>
    <col min="13583" max="13824" width="9" style="23"/>
    <col min="13825" max="13838" width="9.36328125" style="23" customWidth="1"/>
    <col min="13839" max="14080" width="9" style="23"/>
    <col min="14081" max="14094" width="9.36328125" style="23" customWidth="1"/>
    <col min="14095" max="14336" width="9" style="23"/>
    <col min="14337" max="14350" width="9.36328125" style="23" customWidth="1"/>
    <col min="14351" max="14592" width="9" style="23"/>
    <col min="14593" max="14606" width="9.36328125" style="23" customWidth="1"/>
    <col min="14607" max="14848" width="9" style="23"/>
    <col min="14849" max="14862" width="9.36328125" style="23" customWidth="1"/>
    <col min="14863" max="15104" width="9" style="23"/>
    <col min="15105" max="15118" width="9.36328125" style="23" customWidth="1"/>
    <col min="15119" max="15360" width="9" style="23"/>
    <col min="15361" max="15374" width="9.36328125" style="23" customWidth="1"/>
    <col min="15375" max="15616" width="9" style="23"/>
    <col min="15617" max="15630" width="9.36328125" style="23" customWidth="1"/>
    <col min="15631" max="15872" width="9" style="23"/>
    <col min="15873" max="15886" width="9.36328125" style="23" customWidth="1"/>
    <col min="15887" max="16128" width="9" style="23"/>
    <col min="16129" max="16142" width="9.36328125" style="23" customWidth="1"/>
    <col min="16143" max="16384" width="9" style="23"/>
  </cols>
  <sheetData>
    <row r="1" spans="1:14" ht="18.75" customHeight="1" x14ac:dyDescent="0.2">
      <c r="A1" s="23" t="s">
        <v>267</v>
      </c>
    </row>
    <row r="2" spans="1:14" ht="18.75" customHeight="1" x14ac:dyDescent="0.2">
      <c r="A2" s="580" t="s">
        <v>241</v>
      </c>
      <c r="B2" s="580"/>
      <c r="C2" s="580"/>
      <c r="D2" s="580"/>
      <c r="E2" s="580"/>
      <c r="F2" s="580"/>
      <c r="G2" s="580"/>
      <c r="H2" s="580"/>
      <c r="I2" s="580"/>
      <c r="J2" s="580"/>
      <c r="K2" s="580"/>
      <c r="L2" s="580"/>
      <c r="M2" s="580"/>
      <c r="N2" s="580"/>
    </row>
    <row r="3" spans="1:14" ht="18.75" customHeight="1" x14ac:dyDescent="0.2"/>
    <row r="4" spans="1:14" ht="18.75" customHeight="1" x14ac:dyDescent="0.2">
      <c r="M4" s="23" t="s">
        <v>242</v>
      </c>
    </row>
    <row r="5" spans="1:14" ht="18.75" customHeight="1" x14ac:dyDescent="0.2">
      <c r="A5" s="581" t="s">
        <v>243</v>
      </c>
      <c r="B5" s="581"/>
      <c r="C5" s="581"/>
      <c r="D5" s="581" t="s">
        <v>244</v>
      </c>
      <c r="E5" s="581"/>
      <c r="F5" s="581"/>
      <c r="G5" s="581"/>
      <c r="H5" s="581"/>
      <c r="I5" s="581"/>
      <c r="J5" s="581"/>
      <c r="K5" s="581"/>
      <c r="L5" s="581"/>
      <c r="M5" s="581"/>
      <c r="N5" s="581" t="s">
        <v>245</v>
      </c>
    </row>
    <row r="6" spans="1:14" ht="18.75" customHeight="1" x14ac:dyDescent="0.2">
      <c r="A6" s="582" t="s">
        <v>246</v>
      </c>
      <c r="B6" s="582" t="s">
        <v>247</v>
      </c>
      <c r="C6" s="581" t="s">
        <v>248</v>
      </c>
      <c r="D6" s="583" t="s">
        <v>249</v>
      </c>
      <c r="E6" s="584"/>
      <c r="F6" s="585"/>
      <c r="G6" s="583" t="s">
        <v>250</v>
      </c>
      <c r="H6" s="584"/>
      <c r="I6" s="584"/>
      <c r="J6" s="584"/>
      <c r="K6" s="584"/>
      <c r="L6" s="584"/>
      <c r="M6" s="585"/>
      <c r="N6" s="581"/>
    </row>
    <row r="7" spans="1:14" ht="41.25" customHeight="1" x14ac:dyDescent="0.2">
      <c r="A7" s="582"/>
      <c r="B7" s="582"/>
      <c r="C7" s="581"/>
      <c r="D7" s="24" t="s">
        <v>251</v>
      </c>
      <c r="E7" s="24" t="s">
        <v>252</v>
      </c>
      <c r="F7" s="24" t="s">
        <v>253</v>
      </c>
      <c r="G7" s="24" t="s">
        <v>251</v>
      </c>
      <c r="H7" s="24" t="s">
        <v>254</v>
      </c>
      <c r="I7" s="25" t="s">
        <v>255</v>
      </c>
      <c r="J7" s="24" t="s">
        <v>256</v>
      </c>
      <c r="K7" s="25" t="s">
        <v>255</v>
      </c>
      <c r="L7" s="25" t="s">
        <v>257</v>
      </c>
      <c r="M7" s="25" t="s">
        <v>255</v>
      </c>
      <c r="N7" s="581"/>
    </row>
    <row r="8" spans="1:14" ht="18.75" customHeight="1" x14ac:dyDescent="0.2">
      <c r="A8" s="26"/>
      <c r="B8" s="27" t="s">
        <v>92</v>
      </c>
      <c r="C8" s="27"/>
      <c r="D8" s="27"/>
      <c r="E8" s="27" t="s">
        <v>92</v>
      </c>
      <c r="F8" s="27" t="s">
        <v>92</v>
      </c>
      <c r="G8" s="27"/>
      <c r="H8" s="27" t="s">
        <v>92</v>
      </c>
      <c r="I8" s="27" t="s">
        <v>92</v>
      </c>
      <c r="J8" s="27" t="s">
        <v>92</v>
      </c>
      <c r="K8" s="27" t="s">
        <v>92</v>
      </c>
      <c r="L8" s="27" t="s">
        <v>92</v>
      </c>
      <c r="M8" s="27" t="s">
        <v>92</v>
      </c>
      <c r="N8" s="26"/>
    </row>
    <row r="9" spans="1:14" ht="18.75" customHeight="1" x14ac:dyDescent="0.2">
      <c r="A9" s="26" t="s">
        <v>258</v>
      </c>
      <c r="B9" s="26"/>
      <c r="C9" s="26"/>
      <c r="D9" s="26"/>
      <c r="E9" s="26"/>
      <c r="F9" s="26"/>
      <c r="G9" s="26"/>
      <c r="H9" s="26"/>
      <c r="I9" s="26"/>
      <c r="J9" s="26"/>
      <c r="K9" s="26"/>
      <c r="L9" s="26"/>
      <c r="M9" s="26"/>
      <c r="N9" s="26"/>
    </row>
    <row r="10" spans="1:14" ht="18.75" customHeight="1" x14ac:dyDescent="0.2">
      <c r="A10" s="26" t="s">
        <v>268</v>
      </c>
      <c r="B10" s="26"/>
      <c r="C10" s="26"/>
      <c r="D10" s="26"/>
      <c r="E10" s="26"/>
      <c r="F10" s="26"/>
      <c r="G10" s="26"/>
      <c r="H10" s="26"/>
      <c r="I10" s="26"/>
      <c r="J10" s="26"/>
      <c r="K10" s="26"/>
      <c r="L10" s="26"/>
      <c r="M10" s="26"/>
      <c r="N10" s="26"/>
    </row>
    <row r="11" spans="1:14" ht="18.75" customHeight="1" x14ac:dyDescent="0.2">
      <c r="A11" s="26"/>
      <c r="B11" s="26"/>
      <c r="C11" s="26"/>
      <c r="D11" s="26"/>
      <c r="E11" s="26"/>
      <c r="F11" s="26"/>
      <c r="G11" s="26"/>
      <c r="H11" s="26"/>
      <c r="I11" s="26"/>
      <c r="J11" s="26"/>
      <c r="K11" s="26"/>
      <c r="L11" s="26"/>
      <c r="M11" s="26"/>
      <c r="N11" s="26"/>
    </row>
    <row r="12" spans="1:14" ht="18.75" customHeight="1" x14ac:dyDescent="0.2">
      <c r="A12" s="26"/>
      <c r="B12" s="26"/>
      <c r="C12" s="26"/>
      <c r="D12" s="26"/>
      <c r="E12" s="26"/>
      <c r="F12" s="26"/>
      <c r="G12" s="26"/>
      <c r="H12" s="26"/>
      <c r="I12" s="26"/>
      <c r="J12" s="26"/>
      <c r="K12" s="26"/>
      <c r="L12" s="26"/>
      <c r="M12" s="26"/>
      <c r="N12" s="26"/>
    </row>
    <row r="13" spans="1:14" ht="18.75" customHeight="1" x14ac:dyDescent="0.2">
      <c r="A13" s="26"/>
      <c r="B13" s="26"/>
      <c r="C13" s="26"/>
      <c r="D13" s="26"/>
      <c r="E13" s="26"/>
      <c r="F13" s="26"/>
      <c r="G13" s="26"/>
      <c r="H13" s="26"/>
      <c r="I13" s="26"/>
      <c r="J13" s="26"/>
      <c r="K13" s="26"/>
      <c r="L13" s="26"/>
      <c r="M13" s="26"/>
      <c r="N13" s="26"/>
    </row>
    <row r="14" spans="1:14" ht="18.75" customHeight="1" x14ac:dyDescent="0.2">
      <c r="A14" s="26" t="s">
        <v>259</v>
      </c>
      <c r="B14" s="26"/>
      <c r="C14" s="26"/>
      <c r="D14" s="26"/>
      <c r="E14" s="26"/>
      <c r="F14" s="26"/>
      <c r="G14" s="26"/>
      <c r="H14" s="26"/>
      <c r="I14" s="26"/>
      <c r="J14" s="26"/>
      <c r="K14" s="26"/>
      <c r="L14" s="26"/>
      <c r="M14" s="26"/>
      <c r="N14" s="26"/>
    </row>
    <row r="15" spans="1:14" ht="18.75" customHeight="1" x14ac:dyDescent="0.2">
      <c r="A15" s="26" t="s">
        <v>269</v>
      </c>
      <c r="B15" s="26"/>
      <c r="C15" s="26"/>
      <c r="D15" s="26"/>
      <c r="E15" s="26"/>
      <c r="F15" s="26"/>
      <c r="G15" s="26"/>
      <c r="H15" s="26"/>
      <c r="I15" s="26"/>
      <c r="J15" s="26"/>
      <c r="K15" s="26"/>
      <c r="L15" s="26"/>
      <c r="M15" s="26"/>
      <c r="N15" s="26"/>
    </row>
    <row r="16" spans="1:14" ht="18.75" customHeight="1" x14ac:dyDescent="0.2">
      <c r="A16" s="26"/>
      <c r="B16" s="26"/>
      <c r="C16" s="26"/>
      <c r="D16" s="26"/>
      <c r="E16" s="26"/>
      <c r="F16" s="26"/>
      <c r="G16" s="26"/>
      <c r="H16" s="26"/>
      <c r="I16" s="26"/>
      <c r="J16" s="26"/>
      <c r="K16" s="26"/>
      <c r="L16" s="26"/>
      <c r="M16" s="26"/>
      <c r="N16" s="26"/>
    </row>
    <row r="17" spans="1:14" ht="18.75" customHeight="1" x14ac:dyDescent="0.2">
      <c r="A17" s="26"/>
      <c r="B17" s="26"/>
      <c r="C17" s="26"/>
      <c r="D17" s="26"/>
      <c r="E17" s="26"/>
      <c r="F17" s="26"/>
      <c r="G17" s="26"/>
      <c r="H17" s="26"/>
      <c r="I17" s="26"/>
      <c r="J17" s="26"/>
      <c r="K17" s="26"/>
      <c r="L17" s="26"/>
      <c r="M17" s="26"/>
      <c r="N17" s="26"/>
    </row>
    <row r="18" spans="1:14" ht="18.75" customHeight="1" x14ac:dyDescent="0.2">
      <c r="A18" s="28"/>
      <c r="B18" s="28"/>
      <c r="C18" s="28"/>
      <c r="D18" s="28"/>
      <c r="E18" s="28"/>
      <c r="F18" s="28"/>
      <c r="G18" s="28"/>
      <c r="H18" s="28"/>
      <c r="I18" s="28"/>
      <c r="J18" s="28"/>
      <c r="K18" s="28"/>
      <c r="L18" s="28"/>
      <c r="M18" s="28"/>
      <c r="N18" s="28"/>
    </row>
    <row r="19" spans="1:14" ht="18.75" customHeight="1" x14ac:dyDescent="0.2">
      <c r="A19" s="23" t="s">
        <v>260</v>
      </c>
    </row>
    <row r="20" spans="1:14" ht="18.75" customHeight="1" x14ac:dyDescent="0.2">
      <c r="A20" s="23" t="s">
        <v>261</v>
      </c>
    </row>
    <row r="21" spans="1:14" ht="18.75" customHeight="1" x14ac:dyDescent="0.2">
      <c r="A21" s="23" t="s">
        <v>262</v>
      </c>
    </row>
    <row r="22" spans="1:14" ht="18.75" customHeight="1" x14ac:dyDescent="0.2">
      <c r="A22" s="23" t="s">
        <v>263</v>
      </c>
    </row>
    <row r="23" spans="1:14" ht="18.75" customHeight="1" x14ac:dyDescent="0.2">
      <c r="A23" s="23" t="s">
        <v>264</v>
      </c>
    </row>
    <row r="24" spans="1:14" ht="18.75" customHeight="1" x14ac:dyDescent="0.2">
      <c r="A24" s="23" t="s">
        <v>265</v>
      </c>
    </row>
    <row r="25" spans="1:14" ht="18.75" customHeight="1" x14ac:dyDescent="0.2">
      <c r="A25" s="23" t="s">
        <v>266</v>
      </c>
    </row>
  </sheetData>
  <mergeCells count="9">
    <mergeCell ref="A2:N2"/>
    <mergeCell ref="A5:C5"/>
    <mergeCell ref="D5:M5"/>
    <mergeCell ref="N5:N7"/>
    <mergeCell ref="A6:A7"/>
    <mergeCell ref="B6:B7"/>
    <mergeCell ref="C6:C7"/>
    <mergeCell ref="D6:F6"/>
    <mergeCell ref="G6:M6"/>
  </mergeCells>
  <phoneticPr fontId="30"/>
  <pageMargins left="0.78740157480314965" right="0.78740157480314965" top="0.98425196850393704" bottom="0.78740157480314965" header="0.51181102362204722" footer="0.51181102362204722"/>
  <pageSetup paperSize="9" scale="99"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61B4-0B53-445A-AF3D-1F2314823B3C}">
  <dimension ref="B1:P39"/>
  <sheetViews>
    <sheetView topLeftCell="D1" workbookViewId="0">
      <selection activeCell="D3" sqref="D3:D7"/>
    </sheetView>
  </sheetViews>
  <sheetFormatPr defaultRowHeight="13" x14ac:dyDescent="0.2"/>
  <cols>
    <col min="2" max="2" width="53.7265625" customWidth="1"/>
    <col min="4" max="4" width="35.08984375" customWidth="1"/>
    <col min="11" max="11" width="37.453125" customWidth="1"/>
  </cols>
  <sheetData>
    <row r="1" spans="2:16" x14ac:dyDescent="0.2">
      <c r="B1" t="s">
        <v>178</v>
      </c>
      <c r="D1" t="s">
        <v>179</v>
      </c>
      <c r="F1" t="s">
        <v>180</v>
      </c>
      <c r="K1" t="s">
        <v>181</v>
      </c>
    </row>
    <row r="2" spans="2:16" ht="38" x14ac:dyDescent="0.2">
      <c r="L2" s="15" t="s">
        <v>182</v>
      </c>
      <c r="M2" s="16" t="s">
        <v>183</v>
      </c>
      <c r="N2" s="16" t="s">
        <v>184</v>
      </c>
      <c r="O2" s="16" t="s">
        <v>185</v>
      </c>
      <c r="P2" s="16" t="s">
        <v>186</v>
      </c>
    </row>
    <row r="3" spans="2:16" x14ac:dyDescent="0.2">
      <c r="B3" t="s">
        <v>187</v>
      </c>
      <c r="D3" t="s">
        <v>110</v>
      </c>
      <c r="F3" t="s">
        <v>115</v>
      </c>
      <c r="K3" t="s">
        <v>123</v>
      </c>
      <c r="L3" s="14" t="s">
        <v>144</v>
      </c>
      <c r="M3" s="17">
        <v>0.5</v>
      </c>
      <c r="N3" s="17" t="s">
        <v>188</v>
      </c>
      <c r="O3" s="17">
        <v>0.5</v>
      </c>
      <c r="P3" s="17">
        <v>1</v>
      </c>
    </row>
    <row r="4" spans="2:16" x14ac:dyDescent="0.2">
      <c r="B4" t="s">
        <v>189</v>
      </c>
      <c r="D4" t="s">
        <v>111</v>
      </c>
      <c r="F4" t="s">
        <v>116</v>
      </c>
      <c r="K4" t="s">
        <v>124</v>
      </c>
      <c r="L4" s="14" t="s">
        <v>144</v>
      </c>
      <c r="M4" s="17">
        <v>0.75</v>
      </c>
      <c r="N4" s="17" t="s">
        <v>145</v>
      </c>
      <c r="O4" s="17">
        <v>0.5</v>
      </c>
      <c r="P4" s="17">
        <v>0.66666666666666663</v>
      </c>
    </row>
    <row r="5" spans="2:16" x14ac:dyDescent="0.2">
      <c r="B5" t="s">
        <v>190</v>
      </c>
      <c r="D5" t="s">
        <v>112</v>
      </c>
      <c r="F5" t="s">
        <v>117</v>
      </c>
      <c r="K5" t="s">
        <v>125</v>
      </c>
      <c r="L5" s="14" t="s">
        <v>144</v>
      </c>
      <c r="M5" s="17">
        <v>0.33333333333333331</v>
      </c>
      <c r="N5" s="17" t="s">
        <v>145</v>
      </c>
      <c r="O5" s="17">
        <v>0.33333333333333331</v>
      </c>
      <c r="P5" s="17">
        <v>1</v>
      </c>
    </row>
    <row r="6" spans="2:16" x14ac:dyDescent="0.2">
      <c r="B6" t="s">
        <v>191</v>
      </c>
      <c r="D6" t="s">
        <v>113</v>
      </c>
      <c r="F6" t="s">
        <v>118</v>
      </c>
      <c r="K6" t="s">
        <v>126</v>
      </c>
      <c r="L6" s="14" t="s">
        <v>192</v>
      </c>
      <c r="M6" s="17" t="s">
        <v>193</v>
      </c>
      <c r="N6" s="17" t="s">
        <v>145</v>
      </c>
      <c r="O6" s="17">
        <v>0.5</v>
      </c>
      <c r="P6" s="17">
        <v>0.5</v>
      </c>
    </row>
    <row r="7" spans="2:16" x14ac:dyDescent="0.2">
      <c r="B7" t="s">
        <v>194</v>
      </c>
      <c r="D7" t="s">
        <v>114</v>
      </c>
      <c r="F7" t="s">
        <v>119</v>
      </c>
      <c r="K7" t="s">
        <v>127</v>
      </c>
      <c r="L7" s="14" t="s">
        <v>192</v>
      </c>
      <c r="M7" s="17" t="s">
        <v>193</v>
      </c>
      <c r="N7" s="17" t="s">
        <v>145</v>
      </c>
      <c r="O7" s="17">
        <v>0.5</v>
      </c>
      <c r="P7" s="17">
        <v>0.5</v>
      </c>
    </row>
    <row r="8" spans="2:16" x14ac:dyDescent="0.2">
      <c r="B8" t="s">
        <v>195</v>
      </c>
      <c r="F8" t="s">
        <v>120</v>
      </c>
      <c r="K8" t="s">
        <v>128</v>
      </c>
      <c r="L8" s="14" t="s">
        <v>196</v>
      </c>
      <c r="M8" s="17" t="s">
        <v>193</v>
      </c>
      <c r="N8" s="17" t="s">
        <v>145</v>
      </c>
      <c r="O8" s="17">
        <v>0.5</v>
      </c>
      <c r="P8" s="17">
        <v>0.5</v>
      </c>
    </row>
    <row r="9" spans="2:16" x14ac:dyDescent="0.2">
      <c r="B9" t="s">
        <v>197</v>
      </c>
      <c r="F9" t="s">
        <v>121</v>
      </c>
      <c r="K9" t="s">
        <v>129</v>
      </c>
      <c r="L9" s="14" t="s">
        <v>198</v>
      </c>
      <c r="M9" s="17">
        <v>0.66666666666666663</v>
      </c>
      <c r="N9" s="17" t="s">
        <v>145</v>
      </c>
      <c r="O9" s="17">
        <v>0.33333333333333331</v>
      </c>
      <c r="P9" s="17">
        <v>0.5</v>
      </c>
    </row>
    <row r="10" spans="2:16" x14ac:dyDescent="0.2">
      <c r="B10" t="s">
        <v>199</v>
      </c>
      <c r="F10" t="s">
        <v>122</v>
      </c>
      <c r="K10" t="s">
        <v>130</v>
      </c>
      <c r="L10" s="14" t="s">
        <v>198</v>
      </c>
      <c r="M10" s="17">
        <v>0.66666666666666663</v>
      </c>
      <c r="N10" s="17" t="s">
        <v>145</v>
      </c>
      <c r="O10" s="17">
        <v>0.33333333333333331</v>
      </c>
      <c r="P10" s="17">
        <v>0.5</v>
      </c>
    </row>
    <row r="11" spans="2:16" x14ac:dyDescent="0.2">
      <c r="B11" t="s">
        <v>200</v>
      </c>
      <c r="K11" t="s">
        <v>131</v>
      </c>
      <c r="L11" s="14" t="s">
        <v>144</v>
      </c>
      <c r="M11" s="17">
        <v>0.5</v>
      </c>
      <c r="N11" s="17" t="s">
        <v>145</v>
      </c>
      <c r="O11" s="17">
        <v>0.5</v>
      </c>
      <c r="P11" s="17">
        <v>1</v>
      </c>
    </row>
    <row r="12" spans="2:16" x14ac:dyDescent="0.2">
      <c r="B12" t="s">
        <v>201</v>
      </c>
      <c r="K12" t="s">
        <v>132</v>
      </c>
      <c r="L12" s="14" t="s">
        <v>144</v>
      </c>
      <c r="M12" s="17">
        <v>0.5</v>
      </c>
      <c r="N12" s="17" t="s">
        <v>145</v>
      </c>
      <c r="O12" s="17">
        <v>0.5</v>
      </c>
      <c r="P12" s="17">
        <v>1</v>
      </c>
    </row>
    <row r="13" spans="2:16" x14ac:dyDescent="0.2">
      <c r="B13" t="s">
        <v>202</v>
      </c>
      <c r="K13" t="s">
        <v>133</v>
      </c>
      <c r="L13" s="14" t="s">
        <v>144</v>
      </c>
      <c r="M13" s="17">
        <v>0.5</v>
      </c>
      <c r="N13" s="17" t="s">
        <v>145</v>
      </c>
      <c r="O13" s="17">
        <v>0.5</v>
      </c>
      <c r="P13" s="17">
        <v>1</v>
      </c>
    </row>
    <row r="14" spans="2:16" x14ac:dyDescent="0.2">
      <c r="B14" t="s">
        <v>203</v>
      </c>
      <c r="K14" t="s">
        <v>134</v>
      </c>
      <c r="L14" s="14" t="s">
        <v>196</v>
      </c>
      <c r="M14" s="17" t="s">
        <v>193</v>
      </c>
      <c r="N14" s="17" t="s">
        <v>204</v>
      </c>
      <c r="O14" s="17" t="s">
        <v>193</v>
      </c>
      <c r="P14" s="17">
        <v>1</v>
      </c>
    </row>
    <row r="15" spans="2:16" x14ac:dyDescent="0.2">
      <c r="B15" t="s">
        <v>205</v>
      </c>
      <c r="K15" t="s">
        <v>206</v>
      </c>
      <c r="L15" s="14" t="s">
        <v>144</v>
      </c>
      <c r="M15" s="17">
        <v>0.5</v>
      </c>
      <c r="N15" s="17" t="s">
        <v>145</v>
      </c>
      <c r="O15" s="17">
        <v>0.5</v>
      </c>
      <c r="P15" s="17">
        <v>1</v>
      </c>
    </row>
    <row r="16" spans="2:16" x14ac:dyDescent="0.2">
      <c r="B16" t="s">
        <v>207</v>
      </c>
      <c r="K16" t="s">
        <v>135</v>
      </c>
      <c r="L16" s="14" t="s">
        <v>144</v>
      </c>
      <c r="M16" s="17">
        <v>0.33333333333333331</v>
      </c>
      <c r="N16" s="17" t="s">
        <v>145</v>
      </c>
      <c r="O16" s="17">
        <v>0.33333333333333331</v>
      </c>
      <c r="P16" s="17">
        <v>1</v>
      </c>
    </row>
    <row r="17" spans="2:16" x14ac:dyDescent="0.2">
      <c r="B17" t="s">
        <v>208</v>
      </c>
      <c r="K17" t="s">
        <v>209</v>
      </c>
      <c r="L17" s="14" t="s">
        <v>198</v>
      </c>
      <c r="M17" s="17">
        <v>0.33333333333333331</v>
      </c>
      <c r="N17" s="17" t="s">
        <v>204</v>
      </c>
      <c r="O17" s="17">
        <v>0.33333333333333331</v>
      </c>
      <c r="P17" s="17">
        <v>0.33333333333333331</v>
      </c>
    </row>
    <row r="18" spans="2:16" x14ac:dyDescent="0.2">
      <c r="B18" t="s">
        <v>210</v>
      </c>
      <c r="K18" t="s">
        <v>211</v>
      </c>
      <c r="L18" s="14" t="s">
        <v>196</v>
      </c>
      <c r="M18" s="17">
        <v>0.66666666666666663</v>
      </c>
      <c r="N18" s="17" t="s">
        <v>188</v>
      </c>
      <c r="O18" s="17">
        <v>0.33333333333333331</v>
      </c>
      <c r="P18" s="17">
        <v>0.5</v>
      </c>
    </row>
    <row r="19" spans="2:16" x14ac:dyDescent="0.2">
      <c r="B19" t="s">
        <v>212</v>
      </c>
      <c r="K19" t="s">
        <v>173</v>
      </c>
      <c r="L19" s="14" t="s">
        <v>196</v>
      </c>
      <c r="M19" s="17" t="s">
        <v>193</v>
      </c>
      <c r="N19" s="17" t="s">
        <v>188</v>
      </c>
      <c r="O19" s="17">
        <v>0.5</v>
      </c>
      <c r="P19" s="17">
        <v>0.5</v>
      </c>
    </row>
    <row r="21" spans="2:16" x14ac:dyDescent="0.2">
      <c r="B21" t="s">
        <v>213</v>
      </c>
    </row>
    <row r="23" spans="2:16" x14ac:dyDescent="0.2">
      <c r="B23" t="s">
        <v>214</v>
      </c>
    </row>
    <row r="24" spans="2:16" x14ac:dyDescent="0.2">
      <c r="B24" t="s">
        <v>215</v>
      </c>
    </row>
    <row r="25" spans="2:16" x14ac:dyDescent="0.2">
      <c r="B25" t="s">
        <v>216</v>
      </c>
    </row>
    <row r="26" spans="2:16" x14ac:dyDescent="0.2">
      <c r="B26" t="s">
        <v>217</v>
      </c>
    </row>
    <row r="27" spans="2:16" x14ac:dyDescent="0.2">
      <c r="B27" t="s">
        <v>218</v>
      </c>
    </row>
    <row r="28" spans="2:16" x14ac:dyDescent="0.2">
      <c r="B28" t="s">
        <v>219</v>
      </c>
    </row>
    <row r="29" spans="2:16" x14ac:dyDescent="0.2">
      <c r="B29" t="s">
        <v>220</v>
      </c>
    </row>
    <row r="30" spans="2:16" x14ac:dyDescent="0.2">
      <c r="B30" t="s">
        <v>221</v>
      </c>
    </row>
    <row r="31" spans="2:16" x14ac:dyDescent="0.2">
      <c r="B31" t="s">
        <v>222</v>
      </c>
    </row>
    <row r="32" spans="2:16" x14ac:dyDescent="0.2">
      <c r="B32" t="s">
        <v>223</v>
      </c>
    </row>
    <row r="33" spans="2:2" x14ac:dyDescent="0.2">
      <c r="B33" t="s">
        <v>224</v>
      </c>
    </row>
    <row r="34" spans="2:2" x14ac:dyDescent="0.2">
      <c r="B34" t="s">
        <v>225</v>
      </c>
    </row>
    <row r="35" spans="2:2" x14ac:dyDescent="0.2">
      <c r="B35" t="s">
        <v>206</v>
      </c>
    </row>
    <row r="36" spans="2:2" x14ac:dyDescent="0.2">
      <c r="B36" t="s">
        <v>226</v>
      </c>
    </row>
    <row r="37" spans="2:2" x14ac:dyDescent="0.2">
      <c r="B37" t="s">
        <v>209</v>
      </c>
    </row>
    <row r="38" spans="2:2" x14ac:dyDescent="0.2">
      <c r="B38" t="s">
        <v>211</v>
      </c>
    </row>
    <row r="39" spans="2:2" x14ac:dyDescent="0.2">
      <c r="B39" t="s">
        <v>173</v>
      </c>
    </row>
  </sheetData>
  <phoneticPr fontId="3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CAFCF-99D4-4572-9B19-3B739A20A9AB}">
  <sheetPr>
    <tabColor theme="9" tint="0.39997558519241921"/>
    <pageSetUpPr fitToPage="1"/>
  </sheetPr>
  <dimension ref="A1:V21"/>
  <sheetViews>
    <sheetView view="pageBreakPreview" zoomScale="87" zoomScaleNormal="100" zoomScaleSheetLayoutView="87" workbookViewId="0">
      <pane ySplit="6" topLeftCell="A7" activePane="bottomLeft" state="frozen"/>
      <selection pane="bottomLeft" activeCell="B5" sqref="B5"/>
    </sheetView>
  </sheetViews>
  <sheetFormatPr defaultColWidth="9" defaultRowHeight="13" x14ac:dyDescent="0.2"/>
  <cols>
    <col min="1" max="1" width="20" style="3" customWidth="1"/>
    <col min="2" max="15" width="11.26953125" style="3" customWidth="1"/>
    <col min="16" max="16" width="15" style="3" customWidth="1"/>
    <col min="17" max="17" width="9" style="3"/>
    <col min="18" max="20" width="5.7265625" style="3" customWidth="1"/>
    <col min="21" max="22" width="5.6328125" style="3" customWidth="1"/>
    <col min="23" max="16384" width="9" style="3"/>
  </cols>
  <sheetData>
    <row r="1" spans="1:22" x14ac:dyDescent="0.2">
      <c r="A1" s="161" t="s">
        <v>161</v>
      </c>
      <c r="B1" s="162"/>
      <c r="C1" s="162"/>
      <c r="D1" s="162"/>
      <c r="E1" s="162"/>
      <c r="F1" s="162"/>
      <c r="G1" s="162"/>
      <c r="H1" s="162"/>
      <c r="I1" s="162"/>
      <c r="J1" s="162"/>
      <c r="K1" s="162"/>
      <c r="L1" s="162"/>
      <c r="M1" s="162"/>
      <c r="N1" s="162"/>
      <c r="O1" s="162"/>
      <c r="P1" s="162"/>
    </row>
    <row r="2" spans="1:22" ht="19.5" customHeight="1" x14ac:dyDescent="0.2">
      <c r="A2" s="311" t="s">
        <v>162</v>
      </c>
      <c r="B2" s="311"/>
      <c r="C2" s="311"/>
      <c r="D2" s="311"/>
      <c r="E2" s="311"/>
      <c r="F2" s="311"/>
      <c r="G2" s="311"/>
      <c r="H2" s="311"/>
      <c r="I2" s="311"/>
      <c r="J2" s="311"/>
      <c r="K2" s="311"/>
      <c r="L2" s="311"/>
      <c r="M2" s="311"/>
      <c r="N2" s="311"/>
      <c r="O2" s="311"/>
      <c r="P2" s="311"/>
    </row>
    <row r="3" spans="1:22" ht="7.5" customHeight="1" x14ac:dyDescent="0.2">
      <c r="A3" s="217"/>
      <c r="B3" s="217"/>
      <c r="C3" s="217"/>
      <c r="D3" s="217"/>
      <c r="E3" s="217"/>
      <c r="F3" s="217"/>
      <c r="G3" s="217"/>
      <c r="H3" s="217"/>
      <c r="I3" s="217"/>
      <c r="J3" s="217"/>
      <c r="K3" s="217"/>
      <c r="L3" s="217"/>
      <c r="M3" s="217"/>
      <c r="N3" s="217"/>
      <c r="O3" s="217"/>
      <c r="P3" s="217"/>
    </row>
    <row r="4" spans="1:22" ht="13.5" thickBot="1" x14ac:dyDescent="0.25">
      <c r="A4" s="161"/>
      <c r="B4" s="162"/>
      <c r="C4" s="162"/>
      <c r="D4" s="162"/>
      <c r="E4" s="162"/>
      <c r="F4" s="162"/>
      <c r="H4" s="223"/>
      <c r="I4" s="223"/>
      <c r="J4" s="223"/>
      <c r="M4" s="163" t="s">
        <v>229</v>
      </c>
      <c r="N4" s="316">
        <f>'様式１－１'!F7</f>
        <v>0</v>
      </c>
      <c r="O4" s="316"/>
      <c r="P4" s="316"/>
    </row>
    <row r="5" spans="1:22" ht="45" customHeight="1" thickTop="1" x14ac:dyDescent="0.2">
      <c r="A5" s="312" t="s">
        <v>277</v>
      </c>
      <c r="B5" s="164" t="s">
        <v>1</v>
      </c>
      <c r="C5" s="164" t="s">
        <v>163</v>
      </c>
      <c r="D5" s="164" t="s">
        <v>2</v>
      </c>
      <c r="E5" s="164" t="s">
        <v>164</v>
      </c>
      <c r="F5" s="164" t="s">
        <v>3</v>
      </c>
      <c r="G5" s="164" t="s">
        <v>4</v>
      </c>
      <c r="H5" s="164" t="s">
        <v>311</v>
      </c>
      <c r="I5" s="165" t="s">
        <v>303</v>
      </c>
      <c r="J5" s="165" t="s">
        <v>304</v>
      </c>
      <c r="K5" s="165" t="s">
        <v>312</v>
      </c>
      <c r="L5" s="165" t="s">
        <v>309</v>
      </c>
      <c r="M5" s="165" t="s">
        <v>308</v>
      </c>
      <c r="N5" s="165" t="s">
        <v>228</v>
      </c>
      <c r="O5" s="165" t="s">
        <v>165</v>
      </c>
      <c r="P5" s="314" t="s">
        <v>166</v>
      </c>
    </row>
    <row r="6" spans="1:22" ht="13.5" customHeight="1" thickBot="1" x14ac:dyDescent="0.25">
      <c r="A6" s="313"/>
      <c r="B6" s="166" t="s">
        <v>167</v>
      </c>
      <c r="C6" s="167" t="s">
        <v>168</v>
      </c>
      <c r="D6" s="166" t="s">
        <v>5</v>
      </c>
      <c r="E6" s="167" t="s">
        <v>169</v>
      </c>
      <c r="F6" s="166" t="s">
        <v>170</v>
      </c>
      <c r="G6" s="166" t="s">
        <v>171</v>
      </c>
      <c r="H6" s="167" t="s">
        <v>172</v>
      </c>
      <c r="I6" s="204" t="s">
        <v>305</v>
      </c>
      <c r="J6" s="204" t="s">
        <v>306</v>
      </c>
      <c r="K6" s="204" t="s">
        <v>307</v>
      </c>
      <c r="L6" s="204" t="s">
        <v>310</v>
      </c>
      <c r="M6" s="204" t="s">
        <v>398</v>
      </c>
      <c r="N6" s="204" t="s">
        <v>399</v>
      </c>
      <c r="O6" s="204" t="s">
        <v>400</v>
      </c>
      <c r="P6" s="315"/>
    </row>
    <row r="7" spans="1:22" ht="16.5" customHeight="1" x14ac:dyDescent="0.2">
      <c r="A7" s="168"/>
      <c r="B7" s="169" t="s">
        <v>6</v>
      </c>
      <c r="C7" s="169" t="s">
        <v>7</v>
      </c>
      <c r="D7" s="169" t="s">
        <v>6</v>
      </c>
      <c r="E7" s="169" t="s">
        <v>6</v>
      </c>
      <c r="F7" s="169" t="s">
        <v>8</v>
      </c>
      <c r="G7" s="169" t="s">
        <v>8</v>
      </c>
      <c r="H7" s="169" t="s">
        <v>8</v>
      </c>
      <c r="I7" s="224"/>
      <c r="J7" s="224"/>
      <c r="K7" s="224"/>
      <c r="L7" s="224"/>
      <c r="M7" s="224"/>
      <c r="N7" s="224" t="s">
        <v>8</v>
      </c>
      <c r="O7" s="224" t="s">
        <v>8</v>
      </c>
      <c r="P7" s="170"/>
    </row>
    <row r="8" spans="1:22" ht="22.5" customHeight="1" x14ac:dyDescent="0.2">
      <c r="A8" s="243"/>
      <c r="B8" s="210"/>
      <c r="C8" s="210"/>
      <c r="D8" s="210" t="str">
        <f>IF(B8="","",(B8-C8))</f>
        <v/>
      </c>
      <c r="E8" s="210"/>
      <c r="F8" s="210"/>
      <c r="G8" s="210" t="str">
        <f>IF(B8="","",MIN(E8,F8))</f>
        <v/>
      </c>
      <c r="H8" s="210"/>
      <c r="I8" s="212"/>
      <c r="J8" s="212"/>
      <c r="K8" s="212"/>
      <c r="L8" s="212"/>
      <c r="M8" s="212"/>
      <c r="N8" s="172"/>
      <c r="O8" s="172"/>
      <c r="P8" s="173"/>
    </row>
    <row r="9" spans="1:22" ht="22.5" customHeight="1" x14ac:dyDescent="0.2">
      <c r="A9" s="244"/>
      <c r="B9" s="213"/>
      <c r="C9" s="213"/>
      <c r="D9" s="211" t="str">
        <f>IF(A9="","",(B9-C9))</f>
        <v/>
      </c>
      <c r="E9" s="213"/>
      <c r="F9" s="213"/>
      <c r="G9" s="211" t="str">
        <f>IF(A9="","",MIN(D9,E9,F9))</f>
        <v/>
      </c>
      <c r="H9" s="211" t="str">
        <f>IF(A9="","",ROUNDDOWN(IF(S9="-",G9,G9*S9),-3))</f>
        <v/>
      </c>
      <c r="I9" s="225" t="str">
        <f>IF(B9="","",IF(H9="-",MIN(D9,G9),IF(R9="a",MIN(D9,G9,H9),IF(R9="b",MIN(MIN(D9,G9)*S9),H9))))</f>
        <v/>
      </c>
      <c r="J9" s="225" t="str">
        <f>IF(B9="","",ROUNDDOWN(IF(B9="","",IF(T9="B",I9,IF(H9="-",I9*U9,I9*V9))),-3))</f>
        <v/>
      </c>
      <c r="K9" s="213"/>
      <c r="L9" s="225" t="str">
        <f>IF(K9="","",ROUNDDOWN(I9-K9,-3))</f>
        <v/>
      </c>
      <c r="M9" s="225" t="str">
        <f>IF(K9="","",ROUNDDOWN(L9/2,-3))</f>
        <v/>
      </c>
      <c r="N9" s="198"/>
      <c r="O9" s="199"/>
      <c r="P9" s="177"/>
      <c r="R9" s="18" t="e">
        <f>VLOOKUP(A8,'管理用（このシートは削除しないでください）'!$K$3:$P$19,2,FALSE)</f>
        <v>#N/A</v>
      </c>
      <c r="S9" s="19" t="e">
        <f>VLOOKUP(A8,'管理用（このシートは削除しないでください）'!$K$3:$P$19,3,)</f>
        <v>#N/A</v>
      </c>
      <c r="T9" s="19" t="e">
        <f>VLOOKUP(A8,'管理用（このシートは削除しないでください）'!$K$3:$P$19,4,FALSE)</f>
        <v>#N/A</v>
      </c>
      <c r="U9" s="19" t="e">
        <f>VLOOKUP(A8,'管理用（このシートは削除しないでください）'!$K$3:$P$19,5,FALSE)</f>
        <v>#N/A</v>
      </c>
      <c r="V9" s="19" t="e">
        <f>VLOOKUP(A8,'管理用（このシートは削除しないでください）'!$K$3:$P$19,6,FALSE)</f>
        <v>#N/A</v>
      </c>
    </row>
    <row r="10" spans="1:22" ht="22.5" customHeight="1" x14ac:dyDescent="0.2">
      <c r="A10" s="243"/>
      <c r="B10" s="210"/>
      <c r="C10" s="210"/>
      <c r="D10" s="210" t="str">
        <f>IF(B10="","",(B10-C10))</f>
        <v/>
      </c>
      <c r="E10" s="210"/>
      <c r="F10" s="210"/>
      <c r="G10" s="211" t="str">
        <f t="shared" ref="G10:G15" si="0">IF(A10="","",MIN(D10,E10,F10))</f>
        <v/>
      </c>
      <c r="H10" s="210"/>
      <c r="I10" s="212"/>
      <c r="J10" s="212"/>
      <c r="K10" s="210"/>
      <c r="L10" s="212"/>
      <c r="M10" s="212"/>
      <c r="N10" s="172"/>
      <c r="O10" s="172"/>
      <c r="P10" s="173"/>
      <c r="R10" s="18" t="e">
        <f>VLOOKUP(A9,'管理用（このシートは削除しないでください）'!$K$3:$P$19,2,FALSE)</f>
        <v>#N/A</v>
      </c>
      <c r="S10" s="19" t="e">
        <f>VLOOKUP(A9,'管理用（このシートは削除しないでください）'!$K$3:$P$19,3,)</f>
        <v>#N/A</v>
      </c>
      <c r="T10" s="19" t="e">
        <f>VLOOKUP(A9,'管理用（このシートは削除しないでください）'!$K$3:$P$19,4,FALSE)</f>
        <v>#N/A</v>
      </c>
      <c r="U10" s="19" t="e">
        <f>VLOOKUP(A9,'管理用（このシートは削除しないでください）'!$K$3:$P$19,5,FALSE)</f>
        <v>#N/A</v>
      </c>
      <c r="V10" s="19" t="e">
        <f>VLOOKUP(A9,'管理用（このシートは削除しないでください）'!$K$3:$P$19,6,FALSE)</f>
        <v>#N/A</v>
      </c>
    </row>
    <row r="11" spans="1:22" ht="22.5" customHeight="1" x14ac:dyDescent="0.2">
      <c r="A11" s="244"/>
      <c r="B11" s="213"/>
      <c r="C11" s="213"/>
      <c r="D11" s="211" t="str">
        <f t="shared" ref="D11:D13" si="1">IF(A11="","",(B11-C11))</f>
        <v/>
      </c>
      <c r="E11" s="213"/>
      <c r="F11" s="213"/>
      <c r="G11" s="211" t="str">
        <f t="shared" si="0"/>
        <v/>
      </c>
      <c r="H11" s="211" t="str">
        <f>IF(A11="","",ROUNDDOWN(IF(S11="-",G11,G11*S11),-3))</f>
        <v/>
      </c>
      <c r="I11" s="225" t="str">
        <f>IF(B11="","",IF(H11="-",MIN(D11,G11),IF(R11="a",MIN(D11,G11,H11),IF(R11="b",MIN(MIN(D11,G11)*S11),H11))))</f>
        <v/>
      </c>
      <c r="J11" s="225" t="str">
        <f>IF(B11="","",ROUNDDOWN(IF(B11="","",IF(T11="B",I11,IF(H11="-",I11*U11,I11*V11))),-3))</f>
        <v/>
      </c>
      <c r="K11" s="213"/>
      <c r="L11" s="225" t="str">
        <f>IF(K11="","",ROUNDDOWN(I11-K11,-3))</f>
        <v/>
      </c>
      <c r="M11" s="225" t="str">
        <f>IF(K11="","",ROUNDDOWN(J11-K11,-3))</f>
        <v/>
      </c>
      <c r="N11" s="198"/>
      <c r="O11" s="199"/>
      <c r="P11" s="177"/>
      <c r="R11" s="18" t="e">
        <f>VLOOKUP(A10,'管理用（このシートは削除しないでください）'!$K$3:$P$19,2,FALSE)</f>
        <v>#N/A</v>
      </c>
      <c r="S11" s="19" t="e">
        <f>VLOOKUP(A10,'管理用（このシートは削除しないでください）'!$K$3:$P$19,3,)</f>
        <v>#N/A</v>
      </c>
      <c r="T11" s="19" t="e">
        <f>VLOOKUP(A10,'管理用（このシートは削除しないでください）'!$K$3:$P$19,4,FALSE)</f>
        <v>#N/A</v>
      </c>
      <c r="U11" s="19" t="e">
        <f>VLOOKUP(A10,'管理用（このシートは削除しないでください）'!$K$3:$P$19,5,FALSE)</f>
        <v>#N/A</v>
      </c>
      <c r="V11" s="19" t="e">
        <f>VLOOKUP(A10,'管理用（このシートは削除しないでください）'!$K$3:$P$19,6,FALSE)</f>
        <v>#N/A</v>
      </c>
    </row>
    <row r="12" spans="1:22" ht="22.5" customHeight="1" x14ac:dyDescent="0.2">
      <c r="A12" s="243"/>
      <c r="B12" s="171"/>
      <c r="C12" s="171"/>
      <c r="D12" s="171" t="str">
        <f>IF(B12="","",(B12-C12))</f>
        <v/>
      </c>
      <c r="E12" s="171"/>
      <c r="F12" s="171"/>
      <c r="G12" s="175" t="str">
        <f t="shared" si="0"/>
        <v/>
      </c>
      <c r="H12" s="171"/>
      <c r="I12" s="172"/>
      <c r="J12" s="172"/>
      <c r="K12" s="171"/>
      <c r="L12" s="172"/>
      <c r="M12" s="172"/>
      <c r="N12" s="172"/>
      <c r="O12" s="172"/>
      <c r="P12" s="173"/>
      <c r="R12" s="18" t="e">
        <f>VLOOKUP(A11,'管理用（このシートは削除しないでください）'!$K$3:$P$19,2,FALSE)</f>
        <v>#N/A</v>
      </c>
      <c r="S12" s="19" t="e">
        <f>VLOOKUP(A11,'管理用（このシートは削除しないでください）'!$K$3:$P$19,3,)</f>
        <v>#N/A</v>
      </c>
      <c r="T12" s="19" t="e">
        <f>VLOOKUP(A11,'管理用（このシートは削除しないでください）'!$K$3:$P$19,4,FALSE)</f>
        <v>#N/A</v>
      </c>
      <c r="U12" s="19" t="e">
        <f>VLOOKUP(A11,'管理用（このシートは削除しないでください）'!$K$3:$P$19,5,FALSE)</f>
        <v>#N/A</v>
      </c>
      <c r="V12" s="19" t="e">
        <f>VLOOKUP(A11,'管理用（このシートは削除しないでください）'!$K$3:$P$19,6,FALSE)</f>
        <v>#N/A</v>
      </c>
    </row>
    <row r="13" spans="1:22" ht="22.5" customHeight="1" x14ac:dyDescent="0.2">
      <c r="A13" s="244"/>
      <c r="B13" s="174"/>
      <c r="C13" s="174"/>
      <c r="D13" s="175" t="str">
        <f t="shared" si="1"/>
        <v/>
      </c>
      <c r="E13" s="174"/>
      <c r="F13" s="174"/>
      <c r="G13" s="175" t="str">
        <f t="shared" si="0"/>
        <v/>
      </c>
      <c r="H13" s="175" t="str">
        <f>IF(A13="","",ROUNDDOWN(IF(S13="-",G13,G13*S13),-3))</f>
        <v/>
      </c>
      <c r="I13" s="176" t="str">
        <f>IF(B13="","",IF(H13="-",MIN(D13,G13),IF(R13="a",MIN(D13,G13,H13),IF(R13="b",MIN(MIN(D13,G13)*S13),H13))))</f>
        <v/>
      </c>
      <c r="J13" s="176" t="str">
        <f>IF(B13="","",ROUNDDOWN(IF(B13="","",IF(T13="B",I13,IF(H13="-",I13*U13,I13*V13))),-3))</f>
        <v/>
      </c>
      <c r="K13" s="174"/>
      <c r="L13" s="176" t="str">
        <f>IF(K13="","",ROUNDDOWN(I13-K13,-3))</f>
        <v/>
      </c>
      <c r="M13" s="176" t="str">
        <f>IF(K13="","",ROUNDDOWN(J13-K13,-3))</f>
        <v/>
      </c>
      <c r="N13" s="198"/>
      <c r="O13" s="199"/>
      <c r="P13" s="177"/>
      <c r="R13" s="18" t="e">
        <f>VLOOKUP(A12,'管理用（このシートは削除しないでください）'!$K$3:$P$19,2,FALSE)</f>
        <v>#N/A</v>
      </c>
      <c r="S13" s="19" t="e">
        <f>VLOOKUP(A12,'管理用（このシートは削除しないでください）'!$K$3:$P$19,3,)</f>
        <v>#N/A</v>
      </c>
      <c r="T13" s="19" t="e">
        <f>VLOOKUP(A12,'管理用（このシートは削除しないでください）'!$K$3:$P$19,4,FALSE)</f>
        <v>#N/A</v>
      </c>
      <c r="U13" s="19" t="e">
        <f>VLOOKUP(A12,'管理用（このシートは削除しないでください）'!$K$3:$P$19,5,FALSE)</f>
        <v>#N/A</v>
      </c>
      <c r="V13" s="19" t="e">
        <f>VLOOKUP(A12,'管理用（このシートは削除しないでください）'!$K$3:$P$19,6,FALSE)</f>
        <v>#N/A</v>
      </c>
    </row>
    <row r="14" spans="1:22" ht="22.5" customHeight="1" x14ac:dyDescent="0.2">
      <c r="A14" s="243"/>
      <c r="B14" s="171"/>
      <c r="C14" s="171"/>
      <c r="D14" s="171" t="str">
        <f t="shared" ref="D14" si="2">IF(B14="","",(B14-C14))</f>
        <v/>
      </c>
      <c r="E14" s="171"/>
      <c r="F14" s="171"/>
      <c r="G14" s="175" t="str">
        <f t="shared" si="0"/>
        <v/>
      </c>
      <c r="H14" s="171"/>
      <c r="I14" s="172"/>
      <c r="J14" s="172"/>
      <c r="K14" s="171"/>
      <c r="L14" s="172"/>
      <c r="M14" s="172"/>
      <c r="N14" s="172"/>
      <c r="O14" s="172"/>
      <c r="P14" s="173"/>
      <c r="R14" s="18" t="e">
        <f>VLOOKUP(A13,'管理用（このシートは削除しないでください）'!$K$3:$P$19,2,FALSE)</f>
        <v>#N/A</v>
      </c>
      <c r="S14" s="19" t="e">
        <f>VLOOKUP(A13,'管理用（このシートは削除しないでください）'!$K$3:$P$19,3,)</f>
        <v>#N/A</v>
      </c>
      <c r="T14" s="19" t="e">
        <f>VLOOKUP(A13,'管理用（このシートは削除しないでください）'!$K$3:$P$19,4,FALSE)</f>
        <v>#N/A</v>
      </c>
      <c r="U14" s="19" t="e">
        <f>VLOOKUP(A13,'管理用（このシートは削除しないでください）'!$K$3:$P$19,5,FALSE)</f>
        <v>#N/A</v>
      </c>
      <c r="V14" s="19" t="e">
        <f>VLOOKUP(A13,'管理用（このシートは削除しないでください）'!$K$3:$P$19,6,FALSE)</f>
        <v>#N/A</v>
      </c>
    </row>
    <row r="15" spans="1:22" ht="22.5" customHeight="1" thickBot="1" x14ac:dyDescent="0.25">
      <c r="A15" s="244"/>
      <c r="B15" s="233"/>
      <c r="C15" s="233"/>
      <c r="D15" s="178" t="str">
        <f t="shared" ref="D15" si="3">IF(A15="","",(B15-C15))</f>
        <v/>
      </c>
      <c r="E15" s="233"/>
      <c r="F15" s="233"/>
      <c r="G15" s="171" t="str">
        <f t="shared" si="0"/>
        <v/>
      </c>
      <c r="H15" s="175" t="str">
        <f>IF(A15="","",ROUNDDOWN(IF(S15="-",G15,G15*S15),-3))</f>
        <v/>
      </c>
      <c r="I15" s="176" t="str">
        <f>IF(B15="","",IF(H15="-",MIN(D15,G15),IF(R15="a",MIN(D15,G15,H15),IF(R15="b",MIN(MIN(D15,G15)*S15),H15))))</f>
        <v/>
      </c>
      <c r="J15" s="176" t="str">
        <f>IF(B15="","",ROUNDDOWN(IF(B15="","",IF(T15="B",I15,IF(H15="-",I15*U15,I15*V15))),-3))</f>
        <v/>
      </c>
      <c r="K15" s="208"/>
      <c r="L15" s="176" t="str">
        <f>IF(K15="","",ROUNDDOWN(I15-K15,-3))</f>
        <v/>
      </c>
      <c r="M15" s="176" t="str">
        <f>IF(K15="","",ROUNDDOWN(J15-K15,-3))</f>
        <v/>
      </c>
      <c r="N15" s="200"/>
      <c r="O15" s="201"/>
      <c r="P15" s="179"/>
      <c r="R15" s="18" t="e">
        <f>VLOOKUP(A14,'管理用（このシートは削除しないでください）'!$K$3:$P$19,2,FALSE)</f>
        <v>#N/A</v>
      </c>
      <c r="S15" s="19" t="e">
        <f>VLOOKUP(A14,'管理用（このシートは削除しないでください）'!$K$3:$P$19,3,)</f>
        <v>#N/A</v>
      </c>
      <c r="T15" s="19" t="e">
        <f>VLOOKUP(A14,'管理用（このシートは削除しないでください）'!$K$3:$P$19,4,FALSE)</f>
        <v>#N/A</v>
      </c>
      <c r="U15" s="19" t="e">
        <f>VLOOKUP(A14,'管理用（このシートは削除しないでください）'!$K$3:$P$19,5,FALSE)</f>
        <v>#N/A</v>
      </c>
      <c r="V15" s="19" t="e">
        <f>VLOOKUP(A14,'管理用（このシートは削除しないでください）'!$K$3:$P$19,6,FALSE)</f>
        <v>#N/A</v>
      </c>
    </row>
    <row r="16" spans="1:22" ht="22.5" customHeight="1" thickTop="1" thickBot="1" x14ac:dyDescent="0.25">
      <c r="A16" s="180" t="s">
        <v>175</v>
      </c>
      <c r="B16" s="181" t="str">
        <f t="shared" ref="B16" si="4">IF(SUM(B8:B15)=0,"",SUM(B8:B15))</f>
        <v/>
      </c>
      <c r="C16" s="181">
        <f>IF(SUM(C8:C15)="","",SUM(C8:C15))</f>
        <v>0</v>
      </c>
      <c r="D16" s="181" t="str">
        <f t="shared" ref="D16:O16" si="5">IF(SUM(D8:D15)=0,"",SUM(D8:D15))</f>
        <v/>
      </c>
      <c r="E16" s="181" t="str">
        <f t="shared" si="5"/>
        <v/>
      </c>
      <c r="F16" s="181" t="str">
        <f t="shared" si="5"/>
        <v/>
      </c>
      <c r="G16" s="182" t="str">
        <f t="shared" si="5"/>
        <v/>
      </c>
      <c r="H16" s="182" t="str">
        <f t="shared" si="5"/>
        <v/>
      </c>
      <c r="I16" s="182" t="str">
        <f t="shared" si="5"/>
        <v/>
      </c>
      <c r="J16" s="182" t="str">
        <f t="shared" si="5"/>
        <v/>
      </c>
      <c r="K16" s="182">
        <f>IF(SUM(K8:K15)="","",SUM(K8:K15))</f>
        <v>0</v>
      </c>
      <c r="L16" s="182" t="str">
        <f t="shared" si="5"/>
        <v/>
      </c>
      <c r="M16" s="182" t="str">
        <f t="shared" si="5"/>
        <v/>
      </c>
      <c r="N16" s="182" t="str">
        <f t="shared" si="5"/>
        <v/>
      </c>
      <c r="O16" s="182" t="str">
        <f t="shared" si="5"/>
        <v/>
      </c>
      <c r="P16" s="183"/>
    </row>
    <row r="17" spans="1:18" ht="13.5" thickTop="1" x14ac:dyDescent="0.2">
      <c r="A17" s="161"/>
      <c r="B17" s="162"/>
      <c r="C17" s="162"/>
      <c r="D17" s="162"/>
      <c r="E17" s="162"/>
      <c r="F17" s="162"/>
      <c r="G17" s="162"/>
      <c r="H17" s="162"/>
      <c r="I17" s="162"/>
      <c r="J17" s="162"/>
      <c r="K17" s="162"/>
      <c r="L17" s="162"/>
      <c r="M17" s="162"/>
      <c r="N17" s="162"/>
      <c r="O17" s="162"/>
      <c r="P17" s="162"/>
      <c r="R17" s="3" t="s">
        <v>176</v>
      </c>
    </row>
    <row r="18" spans="1:18" x14ac:dyDescent="0.2">
      <c r="A18" s="161" t="s">
        <v>227</v>
      </c>
      <c r="B18" s="162"/>
      <c r="C18" s="162"/>
      <c r="D18" s="162"/>
      <c r="E18" s="162"/>
      <c r="F18" s="162"/>
      <c r="G18" s="162"/>
      <c r="H18" s="162"/>
      <c r="I18" s="162"/>
      <c r="J18" s="162"/>
      <c r="K18" s="162"/>
      <c r="L18" s="162"/>
      <c r="M18" s="162"/>
      <c r="N18" s="162"/>
      <c r="O18" s="162"/>
      <c r="P18" s="162"/>
      <c r="R18" s="3" t="s">
        <v>174</v>
      </c>
    </row>
    <row r="19" spans="1:18" x14ac:dyDescent="0.2">
      <c r="A19" s="184" t="s">
        <v>230</v>
      </c>
      <c r="B19" s="162"/>
      <c r="C19" s="162"/>
      <c r="D19" s="162"/>
      <c r="E19" s="162"/>
      <c r="F19" s="162"/>
      <c r="G19" s="162"/>
      <c r="H19" s="162"/>
      <c r="I19" s="162"/>
      <c r="J19" s="162"/>
      <c r="K19" s="162"/>
      <c r="L19" s="162"/>
      <c r="M19" s="162"/>
      <c r="N19" s="162"/>
      <c r="O19" s="162"/>
      <c r="P19" s="162"/>
      <c r="R19" s="3" t="s">
        <v>177</v>
      </c>
    </row>
    <row r="20" spans="1:18" s="227" customFormat="1" x14ac:dyDescent="0.2">
      <c r="A20" s="185" t="s">
        <v>313</v>
      </c>
      <c r="B20" s="226"/>
      <c r="C20" s="226"/>
      <c r="D20" s="226"/>
      <c r="E20" s="226"/>
      <c r="F20" s="226"/>
      <c r="G20" s="226"/>
      <c r="H20" s="226"/>
      <c r="I20" s="226"/>
      <c r="J20" s="226"/>
      <c r="K20" s="226"/>
      <c r="L20" s="226"/>
      <c r="M20" s="226"/>
      <c r="N20" s="226"/>
      <c r="O20" s="226"/>
      <c r="P20" s="226"/>
    </row>
    <row r="21" spans="1:18" s="227" customFormat="1" x14ac:dyDescent="0.2"/>
  </sheetData>
  <mergeCells count="4">
    <mergeCell ref="A2:P2"/>
    <mergeCell ref="A5:A6"/>
    <mergeCell ref="P5:P6"/>
    <mergeCell ref="N4:P4"/>
  </mergeCells>
  <phoneticPr fontId="30"/>
  <dataValidations count="2">
    <dataValidation type="list" allowBlank="1" showInputMessage="1" showErrorMessage="1" sqref="A9 A11 A13 A15" xr:uid="{667C2476-4092-44C2-8D9A-0EB129469FA2}">
      <formula1>$R$17:$R$19</formula1>
    </dataValidation>
    <dataValidation type="list" allowBlank="1" showInputMessage="1" showErrorMessage="1" sqref="A8 A10 A12 A14" xr:uid="{A09E9420-BFDD-4DE9-9696-2C2DBE2DDED7}">
      <formula1>"新興感染症対応力強化事業（病室の感染対策に係る整備）,新興感染症対応力強化事業（病室の感染対策に係る整備以外）"</formula1>
    </dataValidation>
  </dataValidations>
  <pageMargins left="0.51181102362204722" right="0.51181102362204722" top="0.55118110236220474" bottom="0.55118110236220474" header="0.31496062992125984" footer="0.31496062992125984"/>
  <pageSetup paperSize="9" scale="71"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P57"/>
  <sheetViews>
    <sheetView view="pageBreakPreview" topLeftCell="A34" zoomScaleNormal="100" zoomScaleSheetLayoutView="100" workbookViewId="0">
      <selection activeCell="H12" sqref="H12"/>
    </sheetView>
  </sheetViews>
  <sheetFormatPr defaultColWidth="9" defaultRowHeight="13" x14ac:dyDescent="0.2"/>
  <cols>
    <col min="1" max="3" width="6.90625" style="227" customWidth="1"/>
    <col min="4" max="4" width="7.08984375" style="227" customWidth="1"/>
    <col min="5" max="6" width="7.453125" style="227" customWidth="1"/>
    <col min="7" max="8" width="15" style="227" customWidth="1"/>
    <col min="9" max="9" width="17.90625" style="227" customWidth="1"/>
    <col min="10" max="10" width="13" style="227" customWidth="1"/>
    <col min="11" max="16384" width="9" style="227"/>
  </cols>
  <sheetData>
    <row r="1" spans="1:16" x14ac:dyDescent="0.2">
      <c r="A1" s="245" t="s">
        <v>340</v>
      </c>
      <c r="B1" s="226"/>
      <c r="C1" s="226"/>
      <c r="D1" s="226"/>
      <c r="E1" s="226"/>
      <c r="F1" s="226"/>
      <c r="G1" s="226"/>
      <c r="H1" s="226"/>
      <c r="I1" s="226"/>
    </row>
    <row r="2" spans="1:16" ht="19.5" customHeight="1" x14ac:dyDescent="0.2">
      <c r="A2" s="386" t="s">
        <v>341</v>
      </c>
      <c r="B2" s="386"/>
      <c r="C2" s="386"/>
      <c r="D2" s="386"/>
      <c r="E2" s="386"/>
      <c r="F2" s="386"/>
      <c r="G2" s="386"/>
      <c r="H2" s="386"/>
      <c r="I2" s="386"/>
      <c r="K2" s="246" t="s">
        <v>342</v>
      </c>
    </row>
    <row r="3" spans="1:16" ht="7.5" customHeight="1" x14ac:dyDescent="0.2">
      <c r="A3" s="245"/>
      <c r="B3" s="226"/>
      <c r="C3" s="226"/>
      <c r="D3" s="226"/>
      <c r="E3" s="226"/>
      <c r="F3" s="226"/>
      <c r="G3" s="226"/>
      <c r="H3" s="226"/>
      <c r="I3" s="226"/>
    </row>
    <row r="4" spans="1:16" ht="18.75" customHeight="1" x14ac:dyDescent="0.2">
      <c r="A4" s="317" t="s">
        <v>401</v>
      </c>
      <c r="B4" s="317"/>
      <c r="C4" s="317"/>
      <c r="D4" s="387"/>
      <c r="E4" s="383"/>
      <c r="F4" s="383"/>
      <c r="G4" s="383"/>
      <c r="H4" s="383"/>
      <c r="I4" s="384"/>
      <c r="J4" s="247"/>
      <c r="K4" s="227" t="s">
        <v>343</v>
      </c>
    </row>
    <row r="5" spans="1:16" ht="18.75" customHeight="1" x14ac:dyDescent="0.2">
      <c r="A5" s="388" t="s">
        <v>344</v>
      </c>
      <c r="B5" s="389"/>
      <c r="C5" s="389"/>
      <c r="D5" s="322" t="s">
        <v>9</v>
      </c>
      <c r="E5" s="323"/>
      <c r="F5" s="323"/>
      <c r="G5" s="324"/>
      <c r="H5" s="317" t="s">
        <v>345</v>
      </c>
      <c r="I5" s="317"/>
      <c r="J5" s="247"/>
    </row>
    <row r="6" spans="1:16" ht="22.5" customHeight="1" x14ac:dyDescent="0.2">
      <c r="A6" s="390"/>
      <c r="B6" s="349"/>
      <c r="C6" s="391"/>
      <c r="D6" s="390"/>
      <c r="E6" s="349"/>
      <c r="F6" s="349"/>
      <c r="G6" s="391"/>
      <c r="H6" s="343"/>
      <c r="I6" s="343"/>
      <c r="J6" s="247"/>
    </row>
    <row r="7" spans="1:16" ht="14.25" customHeight="1" x14ac:dyDescent="0.2">
      <c r="A7" s="317" t="s">
        <v>179</v>
      </c>
      <c r="B7" s="317"/>
      <c r="C7" s="317"/>
      <c r="D7" s="396"/>
      <c r="E7" s="397"/>
      <c r="F7" s="397"/>
      <c r="G7" s="397"/>
      <c r="H7" s="397"/>
      <c r="I7" s="398"/>
      <c r="J7" s="247"/>
      <c r="K7" s="227" t="s">
        <v>343</v>
      </c>
    </row>
    <row r="8" spans="1:16" ht="13.5" customHeight="1" x14ac:dyDescent="0.2">
      <c r="A8" s="317" t="s">
        <v>346</v>
      </c>
      <c r="B8" s="317"/>
      <c r="C8" s="317"/>
      <c r="D8" s="333" t="s">
        <v>14</v>
      </c>
      <c r="E8" s="333"/>
      <c r="F8" s="333"/>
      <c r="G8" s="333"/>
      <c r="H8" s="333"/>
      <c r="I8" s="334"/>
      <c r="J8" s="342"/>
    </row>
    <row r="9" spans="1:16" ht="13.5" customHeight="1" x14ac:dyDescent="0.2">
      <c r="A9" s="317"/>
      <c r="B9" s="317"/>
      <c r="C9" s="317"/>
      <c r="D9" s="248" t="s">
        <v>347</v>
      </c>
      <c r="E9" s="393"/>
      <c r="F9" s="393"/>
      <c r="G9" s="393"/>
      <c r="H9" s="249" t="s">
        <v>402</v>
      </c>
      <c r="I9" s="250"/>
      <c r="J9" s="342"/>
      <c r="K9" s="227" t="s">
        <v>348</v>
      </c>
    </row>
    <row r="10" spans="1:16" ht="13.5" customHeight="1" x14ac:dyDescent="0.2">
      <c r="A10" s="317"/>
      <c r="B10" s="317"/>
      <c r="C10" s="317"/>
      <c r="D10" s="345" t="s">
        <v>349</v>
      </c>
      <c r="E10" s="346"/>
      <c r="F10" s="346"/>
      <c r="G10" s="249" t="s">
        <v>403</v>
      </c>
      <c r="H10" s="251"/>
      <c r="I10" s="250"/>
      <c r="J10" s="342"/>
      <c r="K10" s="385" t="s">
        <v>350</v>
      </c>
      <c r="L10" s="385"/>
      <c r="M10" s="385"/>
      <c r="N10" s="385"/>
      <c r="O10" s="385"/>
      <c r="P10" s="252"/>
    </row>
    <row r="11" spans="1:16" ht="14.25" customHeight="1" x14ac:dyDescent="0.2">
      <c r="A11" s="317"/>
      <c r="B11" s="317"/>
      <c r="C11" s="317"/>
      <c r="D11" s="347" t="s">
        <v>351</v>
      </c>
      <c r="E11" s="348"/>
      <c r="F11" s="348"/>
      <c r="G11" s="249" t="s">
        <v>403</v>
      </c>
      <c r="H11" s="253"/>
      <c r="I11" s="254"/>
      <c r="J11" s="247"/>
      <c r="K11" s="385"/>
      <c r="L11" s="385"/>
      <c r="M11" s="385"/>
      <c r="N11" s="385"/>
      <c r="O11" s="385"/>
      <c r="P11" s="252"/>
    </row>
    <row r="12" spans="1:16" ht="13.5" customHeight="1" x14ac:dyDescent="0.2">
      <c r="A12" s="322" t="s">
        <v>15</v>
      </c>
      <c r="B12" s="323"/>
      <c r="C12" s="324"/>
      <c r="D12" s="255" t="s">
        <v>352</v>
      </c>
      <c r="E12" s="349" t="s">
        <v>404</v>
      </c>
      <c r="F12" s="349"/>
      <c r="G12" s="256" t="s">
        <v>353</v>
      </c>
      <c r="H12" s="257" t="s">
        <v>354</v>
      </c>
      <c r="I12" s="285" t="s">
        <v>405</v>
      </c>
      <c r="J12" s="286"/>
      <c r="K12" s="227" t="s">
        <v>355</v>
      </c>
    </row>
    <row r="13" spans="1:16" ht="13.5" customHeight="1" x14ac:dyDescent="0.2">
      <c r="A13" s="319" t="s">
        <v>356</v>
      </c>
      <c r="B13" s="320"/>
      <c r="C13" s="320"/>
      <c r="D13" s="320"/>
      <c r="E13" s="320"/>
      <c r="F13" s="320"/>
      <c r="G13" s="320"/>
      <c r="H13" s="320"/>
      <c r="I13" s="321"/>
      <c r="J13" s="247"/>
    </row>
    <row r="14" spans="1:16" ht="14.25" customHeight="1" x14ac:dyDescent="0.2">
      <c r="A14" s="258" t="s">
        <v>357</v>
      </c>
      <c r="B14" s="317" t="s">
        <v>358</v>
      </c>
      <c r="C14" s="317"/>
      <c r="D14" s="322"/>
      <c r="E14" s="317" t="s">
        <v>359</v>
      </c>
      <c r="F14" s="317"/>
      <c r="G14" s="258" t="s">
        <v>360</v>
      </c>
      <c r="H14" s="258" t="s">
        <v>361</v>
      </c>
      <c r="I14" s="259" t="s">
        <v>362</v>
      </c>
      <c r="J14" s="247"/>
    </row>
    <row r="15" spans="1:16" ht="13.5" customHeight="1" x14ac:dyDescent="0.2">
      <c r="A15" s="260" t="s">
        <v>10</v>
      </c>
      <c r="B15" s="325" t="s">
        <v>13</v>
      </c>
      <c r="C15" s="325"/>
      <c r="D15" s="325"/>
      <c r="E15" s="326" t="s">
        <v>11</v>
      </c>
      <c r="F15" s="327"/>
      <c r="G15" s="261" t="s">
        <v>16</v>
      </c>
      <c r="H15" s="261" t="s">
        <v>12</v>
      </c>
      <c r="I15" s="250" t="s">
        <v>0</v>
      </c>
      <c r="J15" s="342"/>
    </row>
    <row r="16" spans="1:16" ht="13.5" customHeight="1" x14ac:dyDescent="0.2">
      <c r="A16" s="344" t="s">
        <v>363</v>
      </c>
      <c r="B16" s="328"/>
      <c r="C16" s="328"/>
      <c r="D16" s="328"/>
      <c r="E16" s="329"/>
      <c r="F16" s="330"/>
      <c r="G16" s="262" t="str">
        <f t="shared" ref="G16:G24" si="0">IF(H16="","",H16/E16)</f>
        <v/>
      </c>
      <c r="H16" s="263"/>
      <c r="I16" s="250" t="s">
        <v>0</v>
      </c>
      <c r="J16" s="342"/>
      <c r="K16" s="227" t="s">
        <v>364</v>
      </c>
    </row>
    <row r="17" spans="1:11" ht="13.5" customHeight="1" x14ac:dyDescent="0.2">
      <c r="A17" s="344"/>
      <c r="B17" s="328"/>
      <c r="C17" s="328"/>
      <c r="D17" s="328"/>
      <c r="E17" s="329"/>
      <c r="F17" s="330"/>
      <c r="G17" s="262" t="str">
        <f t="shared" si="0"/>
        <v/>
      </c>
      <c r="H17" s="263"/>
      <c r="I17" s="250" t="s">
        <v>0</v>
      </c>
      <c r="J17" s="342"/>
    </row>
    <row r="18" spans="1:11" ht="13.5" customHeight="1" x14ac:dyDescent="0.2">
      <c r="A18" s="344"/>
      <c r="B18" s="328"/>
      <c r="C18" s="328"/>
      <c r="D18" s="328"/>
      <c r="E18" s="329"/>
      <c r="F18" s="330"/>
      <c r="G18" s="262" t="str">
        <f t="shared" si="0"/>
        <v/>
      </c>
      <c r="H18" s="263"/>
      <c r="I18" s="250" t="s">
        <v>0</v>
      </c>
      <c r="J18" s="342"/>
    </row>
    <row r="19" spans="1:11" ht="13.5" customHeight="1" x14ac:dyDescent="0.2">
      <c r="A19" s="344"/>
      <c r="B19" s="328" t="s">
        <v>13</v>
      </c>
      <c r="C19" s="328"/>
      <c r="D19" s="328"/>
      <c r="E19" s="329" t="s">
        <v>13</v>
      </c>
      <c r="F19" s="330"/>
      <c r="G19" s="262" t="str">
        <f t="shared" si="0"/>
        <v/>
      </c>
      <c r="H19" s="263"/>
      <c r="I19" s="250" t="s">
        <v>0</v>
      </c>
      <c r="J19" s="342"/>
    </row>
    <row r="20" spans="1:11" x14ac:dyDescent="0.2">
      <c r="A20" s="344"/>
      <c r="B20" s="328" t="s">
        <v>13</v>
      </c>
      <c r="C20" s="328"/>
      <c r="D20" s="328"/>
      <c r="E20" s="329" t="s">
        <v>13</v>
      </c>
      <c r="F20" s="330"/>
      <c r="G20" s="262" t="str">
        <f t="shared" si="0"/>
        <v/>
      </c>
      <c r="H20" s="263"/>
      <c r="I20" s="250" t="s">
        <v>0</v>
      </c>
      <c r="J20" s="247"/>
    </row>
    <row r="21" spans="1:11" ht="15" customHeight="1" x14ac:dyDescent="0.2">
      <c r="A21" s="344"/>
      <c r="B21" s="328" t="s">
        <v>13</v>
      </c>
      <c r="C21" s="328"/>
      <c r="D21" s="328"/>
      <c r="E21" s="329" t="s">
        <v>13</v>
      </c>
      <c r="F21" s="330"/>
      <c r="G21" s="262" t="str">
        <f t="shared" si="0"/>
        <v/>
      </c>
      <c r="H21" s="263"/>
      <c r="I21" s="250" t="s">
        <v>0</v>
      </c>
      <c r="J21" s="247"/>
    </row>
    <row r="22" spans="1:11" ht="15" customHeight="1" x14ac:dyDescent="0.2">
      <c r="A22" s="344"/>
      <c r="B22" s="328" t="s">
        <v>13</v>
      </c>
      <c r="C22" s="328"/>
      <c r="D22" s="328"/>
      <c r="E22" s="329" t="s">
        <v>13</v>
      </c>
      <c r="F22" s="330"/>
      <c r="G22" s="262" t="str">
        <f t="shared" si="0"/>
        <v/>
      </c>
      <c r="H22" s="263"/>
      <c r="I22" s="250" t="s">
        <v>0</v>
      </c>
      <c r="J22" s="264"/>
    </row>
    <row r="23" spans="1:11" ht="15" customHeight="1" x14ac:dyDescent="0.2">
      <c r="A23" s="265"/>
      <c r="B23" s="249"/>
      <c r="C23" s="249"/>
      <c r="D23" s="249"/>
      <c r="E23" s="329" t="s">
        <v>13</v>
      </c>
      <c r="F23" s="330"/>
      <c r="G23" s="262" t="str">
        <f t="shared" si="0"/>
        <v/>
      </c>
      <c r="H23" s="263"/>
      <c r="I23" s="250"/>
      <c r="J23" s="264"/>
    </row>
    <row r="24" spans="1:11" ht="15" customHeight="1" x14ac:dyDescent="0.2">
      <c r="A24" s="265"/>
      <c r="B24" s="249"/>
      <c r="C24" s="249"/>
      <c r="D24" s="249"/>
      <c r="E24" s="329" t="s">
        <v>13</v>
      </c>
      <c r="F24" s="330"/>
      <c r="G24" s="262" t="str">
        <f t="shared" si="0"/>
        <v/>
      </c>
      <c r="H24" s="263"/>
      <c r="I24" s="250"/>
      <c r="J24" s="264"/>
    </row>
    <row r="25" spans="1:11" ht="15" customHeight="1" x14ac:dyDescent="0.2">
      <c r="A25" s="266"/>
      <c r="B25" s="324" t="s">
        <v>17</v>
      </c>
      <c r="C25" s="317"/>
      <c r="D25" s="317"/>
      <c r="E25" s="331" t="str">
        <f>IF(SUM(E16:F24)=0,"",SUM(E16:F24))</f>
        <v/>
      </c>
      <c r="F25" s="331"/>
      <c r="G25" s="267" t="str">
        <f>IF(H25="","",H25/E25)</f>
        <v/>
      </c>
      <c r="H25" s="268" t="str">
        <f>IF(SUM(H16:H24)=0,"",SUM(H16:H24))</f>
        <v/>
      </c>
      <c r="I25" s="269"/>
      <c r="J25" s="264"/>
    </row>
    <row r="26" spans="1:11" x14ac:dyDescent="0.2">
      <c r="A26" s="270" t="s">
        <v>10</v>
      </c>
      <c r="B26" s="332" t="s">
        <v>13</v>
      </c>
      <c r="C26" s="333"/>
      <c r="D26" s="334"/>
      <c r="E26" s="335" t="s">
        <v>11</v>
      </c>
      <c r="F26" s="336"/>
      <c r="G26" s="271" t="s">
        <v>16</v>
      </c>
      <c r="H26" s="271" t="s">
        <v>12</v>
      </c>
      <c r="I26" s="250" t="s">
        <v>0</v>
      </c>
      <c r="J26" s="247"/>
      <c r="K26" s="227" t="s">
        <v>365</v>
      </c>
    </row>
    <row r="27" spans="1:11" ht="13.5" customHeight="1" x14ac:dyDescent="0.2">
      <c r="A27" s="337" t="s">
        <v>366</v>
      </c>
      <c r="B27" s="338"/>
      <c r="C27" s="328"/>
      <c r="D27" s="339"/>
      <c r="E27" s="340" t="s">
        <v>13</v>
      </c>
      <c r="F27" s="341"/>
      <c r="G27" s="262" t="str">
        <f t="shared" ref="G27:G35" si="1">IF(H27="","",H27/E27)</f>
        <v/>
      </c>
      <c r="H27" s="263"/>
      <c r="I27" s="250" t="s">
        <v>0</v>
      </c>
      <c r="J27" s="247"/>
    </row>
    <row r="28" spans="1:11" x14ac:dyDescent="0.2">
      <c r="A28" s="337"/>
      <c r="B28" s="338"/>
      <c r="C28" s="328"/>
      <c r="D28" s="339"/>
      <c r="E28" s="340"/>
      <c r="F28" s="341"/>
      <c r="G28" s="262" t="str">
        <f t="shared" si="1"/>
        <v/>
      </c>
      <c r="H28" s="263"/>
      <c r="I28" s="250" t="s">
        <v>0</v>
      </c>
      <c r="J28" s="247"/>
    </row>
    <row r="29" spans="1:11" x14ac:dyDescent="0.2">
      <c r="A29" s="337"/>
      <c r="B29" s="338" t="s">
        <v>13</v>
      </c>
      <c r="C29" s="328"/>
      <c r="D29" s="339"/>
      <c r="E29" s="340"/>
      <c r="F29" s="341"/>
      <c r="G29" s="262" t="str">
        <f t="shared" si="1"/>
        <v/>
      </c>
      <c r="H29" s="263"/>
      <c r="I29" s="250" t="s">
        <v>0</v>
      </c>
      <c r="J29" s="247"/>
    </row>
    <row r="30" spans="1:11" x14ac:dyDescent="0.2">
      <c r="A30" s="337"/>
      <c r="B30" s="338" t="s">
        <v>13</v>
      </c>
      <c r="C30" s="328"/>
      <c r="D30" s="339"/>
      <c r="E30" s="340"/>
      <c r="F30" s="341"/>
      <c r="G30" s="262" t="str">
        <f t="shared" si="1"/>
        <v/>
      </c>
      <c r="H30" s="263"/>
      <c r="I30" s="250" t="s">
        <v>0</v>
      </c>
      <c r="J30" s="247"/>
    </row>
    <row r="31" spans="1:11" x14ac:dyDescent="0.2">
      <c r="A31" s="337"/>
      <c r="B31" s="338" t="s">
        <v>13</v>
      </c>
      <c r="C31" s="328"/>
      <c r="D31" s="339"/>
      <c r="E31" s="340" t="s">
        <v>13</v>
      </c>
      <c r="F31" s="341"/>
      <c r="G31" s="262" t="str">
        <f t="shared" si="1"/>
        <v/>
      </c>
      <c r="H31" s="263"/>
      <c r="I31" s="250" t="s">
        <v>0</v>
      </c>
      <c r="J31" s="247"/>
    </row>
    <row r="32" spans="1:11" x14ac:dyDescent="0.2">
      <c r="A32" s="337"/>
      <c r="B32" s="338" t="s">
        <v>13</v>
      </c>
      <c r="C32" s="328"/>
      <c r="D32" s="339"/>
      <c r="E32" s="340" t="s">
        <v>13</v>
      </c>
      <c r="F32" s="341"/>
      <c r="G32" s="262" t="str">
        <f t="shared" si="1"/>
        <v/>
      </c>
      <c r="H32" s="263"/>
      <c r="I32" s="250" t="s">
        <v>0</v>
      </c>
      <c r="J32" s="247"/>
    </row>
    <row r="33" spans="1:11" x14ac:dyDescent="0.2">
      <c r="A33" s="337"/>
      <c r="B33" s="338" t="s">
        <v>13</v>
      </c>
      <c r="C33" s="328"/>
      <c r="D33" s="339"/>
      <c r="E33" s="340" t="s">
        <v>13</v>
      </c>
      <c r="F33" s="341"/>
      <c r="G33" s="262" t="str">
        <f t="shared" si="1"/>
        <v/>
      </c>
      <c r="H33" s="263"/>
      <c r="I33" s="250" t="s">
        <v>0</v>
      </c>
      <c r="J33" s="247"/>
    </row>
    <row r="34" spans="1:11" x14ac:dyDescent="0.2">
      <c r="A34" s="272"/>
      <c r="B34" s="273"/>
      <c r="C34" s="249"/>
      <c r="D34" s="274"/>
      <c r="E34" s="340" t="s">
        <v>13</v>
      </c>
      <c r="F34" s="341"/>
      <c r="G34" s="262" t="str">
        <f t="shared" si="1"/>
        <v/>
      </c>
      <c r="H34" s="263"/>
      <c r="I34" s="250"/>
      <c r="J34" s="247"/>
    </row>
    <row r="35" spans="1:11" x14ac:dyDescent="0.2">
      <c r="A35" s="272"/>
      <c r="B35" s="275"/>
      <c r="C35" s="276"/>
      <c r="D35" s="277"/>
      <c r="E35" s="340" t="s">
        <v>13</v>
      </c>
      <c r="F35" s="341"/>
      <c r="G35" s="262" t="str">
        <f t="shared" si="1"/>
        <v/>
      </c>
      <c r="H35" s="263"/>
      <c r="I35" s="250"/>
      <c r="J35" s="247"/>
    </row>
    <row r="36" spans="1:11" ht="15" customHeight="1" x14ac:dyDescent="0.2">
      <c r="A36" s="270"/>
      <c r="B36" s="394" t="s">
        <v>17</v>
      </c>
      <c r="C36" s="394"/>
      <c r="D36" s="394"/>
      <c r="E36" s="395" t="str">
        <f>IF(SUM(E27:F35)=0,"",SUM(E27:F35))</f>
        <v/>
      </c>
      <c r="F36" s="395"/>
      <c r="G36" s="267" t="str">
        <f>IF(H36="","",H36/E36)</f>
        <v/>
      </c>
      <c r="H36" s="268" t="str">
        <f>IF(SUM(H27:H35)=0,"",SUM(H27:H35))</f>
        <v/>
      </c>
      <c r="I36" s="269"/>
      <c r="J36" s="247"/>
    </row>
    <row r="37" spans="1:11" ht="15" customHeight="1" x14ac:dyDescent="0.2">
      <c r="A37" s="317" t="s">
        <v>367</v>
      </c>
      <c r="B37" s="317"/>
      <c r="C37" s="317"/>
      <c r="D37" s="317"/>
      <c r="E37" s="355" t="str">
        <f>IF(E36="",E25,E25+E36)</f>
        <v/>
      </c>
      <c r="F37" s="356"/>
      <c r="G37" s="267" t="str">
        <f>IF(H37="","",H37/E37)</f>
        <v/>
      </c>
      <c r="H37" s="268" t="str">
        <f>IF(H36="",H25,H25+H36)</f>
        <v/>
      </c>
      <c r="I37" s="269"/>
      <c r="J37" s="247"/>
    </row>
    <row r="38" spans="1:11" x14ac:dyDescent="0.2">
      <c r="A38" s="357" t="s">
        <v>368</v>
      </c>
      <c r="B38" s="357"/>
      <c r="C38" s="357"/>
      <c r="D38" s="357"/>
      <c r="E38" s="357"/>
      <c r="F38" s="357"/>
      <c r="G38" s="357"/>
      <c r="H38" s="357"/>
      <c r="I38" s="357"/>
      <c r="J38" s="247"/>
    </row>
    <row r="39" spans="1:11" x14ac:dyDescent="0.2">
      <c r="A39" s="317" t="s">
        <v>369</v>
      </c>
      <c r="B39" s="317"/>
      <c r="C39" s="317"/>
      <c r="D39" s="317"/>
      <c r="E39" s="317" t="s">
        <v>370</v>
      </c>
      <c r="F39" s="317"/>
      <c r="G39" s="317"/>
      <c r="H39" s="317" t="s">
        <v>245</v>
      </c>
      <c r="I39" s="317"/>
      <c r="J39" s="247"/>
    </row>
    <row r="40" spans="1:11" ht="13.5" customHeight="1" x14ac:dyDescent="0.2">
      <c r="A40" s="332"/>
      <c r="B40" s="333"/>
      <c r="C40" s="333"/>
      <c r="D40" s="334"/>
      <c r="E40" s="358" t="s">
        <v>92</v>
      </c>
      <c r="F40" s="359"/>
      <c r="G40" s="360"/>
      <c r="H40" s="332" t="s">
        <v>371</v>
      </c>
      <c r="I40" s="334"/>
      <c r="J40" s="247"/>
    </row>
    <row r="41" spans="1:11" ht="13.5" customHeight="1" x14ac:dyDescent="0.2">
      <c r="A41" s="361" t="s">
        <v>372</v>
      </c>
      <c r="B41" s="325"/>
      <c r="C41" s="325"/>
      <c r="D41" s="362"/>
      <c r="E41" s="350" t="str">
        <f>IF(E42="","",E42+E43)</f>
        <v/>
      </c>
      <c r="F41" s="351"/>
      <c r="G41" s="352"/>
      <c r="H41" s="363"/>
      <c r="I41" s="364"/>
      <c r="J41" s="247"/>
    </row>
    <row r="42" spans="1:11" ht="13.5" customHeight="1" x14ac:dyDescent="0.2">
      <c r="A42" s="361" t="s">
        <v>373</v>
      </c>
      <c r="B42" s="325"/>
      <c r="C42" s="325"/>
      <c r="D42" s="362"/>
      <c r="E42" s="350" t="str">
        <f>IF('様式１－１　別紙1 経費所要額調'!M16="","",'様式１－１　別紙1 経費所要額調'!M16)</f>
        <v/>
      </c>
      <c r="F42" s="351"/>
      <c r="G42" s="352"/>
      <c r="H42" s="353"/>
      <c r="I42" s="354"/>
      <c r="J42" s="247"/>
      <c r="K42" s="227" t="s">
        <v>374</v>
      </c>
    </row>
    <row r="43" spans="1:11" ht="13.5" customHeight="1" x14ac:dyDescent="0.2">
      <c r="A43" s="361" t="s">
        <v>375</v>
      </c>
      <c r="B43" s="325"/>
      <c r="C43" s="325"/>
      <c r="D43" s="362"/>
      <c r="E43" s="350" t="str">
        <f>IF('様式１－１　別紙1 経費所要額調'!L16="","",'様式１－１　別紙1 経費所要額調'!L16-'様式１－１　別紙1 経費所要額調'!M16)</f>
        <v/>
      </c>
      <c r="F43" s="351"/>
      <c r="G43" s="352"/>
      <c r="H43" s="353"/>
      <c r="I43" s="354"/>
      <c r="J43" s="247"/>
    </row>
    <row r="44" spans="1:11" ht="13.5" customHeight="1" x14ac:dyDescent="0.2">
      <c r="A44" s="361" t="s">
        <v>376</v>
      </c>
      <c r="B44" s="325"/>
      <c r="C44" s="325"/>
      <c r="D44" s="362"/>
      <c r="E44" s="350"/>
      <c r="F44" s="351"/>
      <c r="G44" s="352"/>
      <c r="H44" s="353"/>
      <c r="I44" s="354"/>
      <c r="J44" s="247"/>
    </row>
    <row r="45" spans="1:11" ht="13.5" customHeight="1" x14ac:dyDescent="0.2">
      <c r="A45" s="361" t="s">
        <v>377</v>
      </c>
      <c r="B45" s="325"/>
      <c r="C45" s="325"/>
      <c r="D45" s="362"/>
      <c r="E45" s="350"/>
      <c r="F45" s="351"/>
      <c r="G45" s="352"/>
      <c r="H45" s="353"/>
      <c r="I45" s="354"/>
      <c r="J45" s="247"/>
    </row>
    <row r="46" spans="1:11" ht="13.5" customHeight="1" x14ac:dyDescent="0.2">
      <c r="A46" s="361" t="s">
        <v>378</v>
      </c>
      <c r="B46" s="325"/>
      <c r="C46" s="325"/>
      <c r="D46" s="362"/>
      <c r="E46" s="350" t="str">
        <f>IF(E41="","",H37-(E42+E43+E44+E45))</f>
        <v/>
      </c>
      <c r="F46" s="351"/>
      <c r="G46" s="352"/>
      <c r="H46" s="278"/>
      <c r="I46" s="279"/>
      <c r="J46" s="247"/>
    </row>
    <row r="47" spans="1:11" ht="13.5" customHeight="1" x14ac:dyDescent="0.2">
      <c r="A47" s="280"/>
      <c r="B47" s="253"/>
      <c r="C47" s="253"/>
      <c r="D47" s="254"/>
      <c r="E47" s="281"/>
      <c r="F47" s="282"/>
      <c r="G47" s="283"/>
      <c r="H47" s="281"/>
      <c r="I47" s="283"/>
      <c r="J47" s="247"/>
    </row>
    <row r="48" spans="1:11" ht="15" customHeight="1" x14ac:dyDescent="0.2">
      <c r="A48" s="317" t="s">
        <v>379</v>
      </c>
      <c r="B48" s="317"/>
      <c r="C48" s="317"/>
      <c r="D48" s="317"/>
      <c r="E48" s="375" t="str">
        <f>IF(E42="","",SUM(E41+E44+E45+E46))</f>
        <v/>
      </c>
      <c r="F48" s="376"/>
      <c r="G48" s="377"/>
      <c r="H48" s="379" t="str">
        <f>IF(H37=E48,"","←【確認】財源内訳の合計と事業費の合計が不一致")</f>
        <v/>
      </c>
      <c r="I48" s="380"/>
      <c r="J48" s="247"/>
      <c r="K48" s="227" t="s">
        <v>380</v>
      </c>
    </row>
    <row r="49" spans="1:11" ht="13.5" customHeight="1" x14ac:dyDescent="0.2">
      <c r="A49" s="381" t="s">
        <v>381</v>
      </c>
      <c r="B49" s="382"/>
      <c r="C49" s="382"/>
      <c r="D49" s="382"/>
      <c r="E49" s="382"/>
      <c r="F49" s="382"/>
      <c r="G49" s="382"/>
      <c r="H49" s="383" t="s">
        <v>316</v>
      </c>
      <c r="I49" s="384"/>
      <c r="J49" s="247"/>
      <c r="K49" s="227" t="s">
        <v>382</v>
      </c>
    </row>
    <row r="50" spans="1:11" ht="13.5" customHeight="1" x14ac:dyDescent="0.2">
      <c r="A50" s="392" t="s">
        <v>383</v>
      </c>
      <c r="B50" s="392"/>
      <c r="C50" s="392"/>
      <c r="D50" s="392"/>
      <c r="E50" s="392"/>
      <c r="F50" s="392"/>
      <c r="G50" s="392"/>
      <c r="H50" s="392"/>
      <c r="I50" s="392"/>
      <c r="J50" s="247"/>
    </row>
    <row r="51" spans="1:11" x14ac:dyDescent="0.2">
      <c r="A51" s="365"/>
      <c r="B51" s="366"/>
      <c r="C51" s="366"/>
      <c r="D51" s="366"/>
      <c r="E51" s="366"/>
      <c r="F51" s="366"/>
      <c r="G51" s="366"/>
      <c r="H51" s="366"/>
      <c r="I51" s="367"/>
      <c r="J51" s="247"/>
      <c r="K51" s="227" t="s">
        <v>374</v>
      </c>
    </row>
    <row r="52" spans="1:11" x14ac:dyDescent="0.2">
      <c r="A52" s="368"/>
      <c r="B52" s="369"/>
      <c r="C52" s="369"/>
      <c r="D52" s="369"/>
      <c r="E52" s="369"/>
      <c r="F52" s="369"/>
      <c r="G52" s="369"/>
      <c r="H52" s="369"/>
      <c r="I52" s="370"/>
      <c r="J52" s="247"/>
    </row>
    <row r="53" spans="1:11" x14ac:dyDescent="0.2">
      <c r="A53" s="368"/>
      <c r="B53" s="369"/>
      <c r="C53" s="369"/>
      <c r="D53" s="369"/>
      <c r="E53" s="369"/>
      <c r="F53" s="369"/>
      <c r="G53" s="369"/>
      <c r="H53" s="369"/>
      <c r="I53" s="370"/>
      <c r="J53" s="247"/>
    </row>
    <row r="54" spans="1:11" x14ac:dyDescent="0.2">
      <c r="A54" s="371"/>
      <c r="B54" s="372"/>
      <c r="C54" s="372"/>
      <c r="D54" s="372"/>
      <c r="E54" s="372"/>
      <c r="F54" s="372"/>
      <c r="G54" s="372"/>
      <c r="H54" s="372"/>
      <c r="I54" s="373"/>
      <c r="J54" s="247"/>
    </row>
    <row r="55" spans="1:11" ht="6" customHeight="1" x14ac:dyDescent="0.2">
      <c r="A55" s="378"/>
      <c r="B55" s="378"/>
      <c r="C55" s="378"/>
      <c r="D55" s="378"/>
      <c r="E55" s="374"/>
      <c r="F55" s="374"/>
      <c r="G55" s="374"/>
      <c r="H55" s="374"/>
      <c r="I55" s="374"/>
      <c r="J55" s="247"/>
    </row>
    <row r="56" spans="1:11" x14ac:dyDescent="0.2">
      <c r="A56" s="245" t="s">
        <v>384</v>
      </c>
      <c r="B56" s="245" t="s">
        <v>385</v>
      </c>
      <c r="C56" s="226"/>
      <c r="D56" s="226"/>
      <c r="E56" s="226"/>
      <c r="F56" s="226"/>
      <c r="G56" s="226"/>
      <c r="H56" s="226"/>
      <c r="I56" s="226"/>
    </row>
    <row r="57" spans="1:11" x14ac:dyDescent="0.2">
      <c r="A57" s="284"/>
      <c r="B57" s="318"/>
      <c r="C57" s="318"/>
      <c r="D57" s="318"/>
      <c r="E57" s="318"/>
      <c r="F57" s="318"/>
      <c r="G57" s="318"/>
      <c r="H57" s="318"/>
      <c r="I57" s="318"/>
      <c r="J57" s="252"/>
    </row>
  </sheetData>
  <mergeCells count="103">
    <mergeCell ref="K10:O11"/>
    <mergeCell ref="A2:I2"/>
    <mergeCell ref="A4:C4"/>
    <mergeCell ref="D4:I4"/>
    <mergeCell ref="A5:C5"/>
    <mergeCell ref="A6:C6"/>
    <mergeCell ref="D8:I8"/>
    <mergeCell ref="E35:F35"/>
    <mergeCell ref="A50:I50"/>
    <mergeCell ref="E46:G46"/>
    <mergeCell ref="E9:G9"/>
    <mergeCell ref="E23:F23"/>
    <mergeCell ref="E24:F24"/>
    <mergeCell ref="E34:F34"/>
    <mergeCell ref="E45:G45"/>
    <mergeCell ref="B36:D36"/>
    <mergeCell ref="E36:F36"/>
    <mergeCell ref="D5:G5"/>
    <mergeCell ref="D6:G6"/>
    <mergeCell ref="D7:I7"/>
    <mergeCell ref="A7:C7"/>
    <mergeCell ref="A8:C11"/>
    <mergeCell ref="A39:D39"/>
    <mergeCell ref="E39:G39"/>
    <mergeCell ref="A51:I54"/>
    <mergeCell ref="E55:G55"/>
    <mergeCell ref="H55:I55"/>
    <mergeCell ref="A43:D43"/>
    <mergeCell ref="A44:D44"/>
    <mergeCell ref="A45:D45"/>
    <mergeCell ref="A48:D48"/>
    <mergeCell ref="A46:D46"/>
    <mergeCell ref="E48:G48"/>
    <mergeCell ref="A55:D55"/>
    <mergeCell ref="H48:I48"/>
    <mergeCell ref="E43:G43"/>
    <mergeCell ref="H43:I43"/>
    <mergeCell ref="E44:G44"/>
    <mergeCell ref="H44:I44"/>
    <mergeCell ref="H45:I45"/>
    <mergeCell ref="A49:G49"/>
    <mergeCell ref="H49:I49"/>
    <mergeCell ref="E42:G42"/>
    <mergeCell ref="H42:I42"/>
    <mergeCell ref="E31:F31"/>
    <mergeCell ref="B32:D32"/>
    <mergeCell ref="E32:F32"/>
    <mergeCell ref="B33:D33"/>
    <mergeCell ref="E33:F33"/>
    <mergeCell ref="A37:D37"/>
    <mergeCell ref="E37:F37"/>
    <mergeCell ref="A38:I38"/>
    <mergeCell ref="H39:I39"/>
    <mergeCell ref="A40:D40"/>
    <mergeCell ref="E40:G40"/>
    <mergeCell ref="H40:I40"/>
    <mergeCell ref="A41:D41"/>
    <mergeCell ref="A42:D42"/>
    <mergeCell ref="E41:G41"/>
    <mergeCell ref="H41:I41"/>
    <mergeCell ref="J8:J10"/>
    <mergeCell ref="H6:I6"/>
    <mergeCell ref="J15:J19"/>
    <mergeCell ref="A16:A22"/>
    <mergeCell ref="B16:D16"/>
    <mergeCell ref="E16:F16"/>
    <mergeCell ref="B17:D17"/>
    <mergeCell ref="E17:F17"/>
    <mergeCell ref="B22:D22"/>
    <mergeCell ref="E22:F22"/>
    <mergeCell ref="B18:D18"/>
    <mergeCell ref="E18:F18"/>
    <mergeCell ref="B20:D20"/>
    <mergeCell ref="E20:F20"/>
    <mergeCell ref="B21:D21"/>
    <mergeCell ref="E21:F21"/>
    <mergeCell ref="D10:F10"/>
    <mergeCell ref="D11:F11"/>
    <mergeCell ref="E12:F12"/>
    <mergeCell ref="H5:I5"/>
    <mergeCell ref="B57:I57"/>
    <mergeCell ref="A13:I13"/>
    <mergeCell ref="A12:C12"/>
    <mergeCell ref="B15:D15"/>
    <mergeCell ref="E15:F15"/>
    <mergeCell ref="B14:D14"/>
    <mergeCell ref="E14:F14"/>
    <mergeCell ref="B19:D19"/>
    <mergeCell ref="E19:F19"/>
    <mergeCell ref="B25:D25"/>
    <mergeCell ref="E25:F25"/>
    <mergeCell ref="B26:D26"/>
    <mergeCell ref="E26:F26"/>
    <mergeCell ref="A27:A33"/>
    <mergeCell ref="B27:D27"/>
    <mergeCell ref="E27:F27"/>
    <mergeCell ref="B28:D28"/>
    <mergeCell ref="E28:F28"/>
    <mergeCell ref="B29:D29"/>
    <mergeCell ref="E29:F29"/>
    <mergeCell ref="B30:D30"/>
    <mergeCell ref="E30:F30"/>
    <mergeCell ref="B31:D31"/>
  </mergeCells>
  <phoneticPr fontId="4"/>
  <dataValidations count="3">
    <dataValidation type="list" allowBlank="1" showInputMessage="1" showErrorMessage="1" sqref="H49" xr:uid="{BAD60CB4-05BE-412B-A246-0FC7A19AECA2}">
      <formula1>"有,無"</formula1>
    </dataValidation>
    <dataValidation type="list" allowBlank="1" showInputMessage="1" showErrorMessage="1" sqref="D7:I7" xr:uid="{ABFCC816-CEC2-4487-944B-B886A9087FEE}">
      <formula1>"新築,改築,改修,移転新築,増築"</formula1>
    </dataValidation>
    <dataValidation type="list" allowBlank="1" showInputMessage="1" showErrorMessage="1" sqref="D4:I4" xr:uid="{4992FE67-BF01-4182-B406-D4548DAF4447}">
      <formula1>"(16)新興感染症対応力強化事業（病室の感染対策に係る整備）,(16)新興感染症対応力強化事業（病室の感染対策に係る整備以外）"</formula1>
    </dataValidation>
  </dataValidations>
  <printOptions horizontalCentered="1"/>
  <pageMargins left="0.51181102362204722" right="0.51181102362204722" top="0.35433070866141736" bottom="0.35433070866141736" header="0.31496062992125984" footer="0.31496062992125984"/>
  <pageSetup paperSize="9" scale="98"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L45"/>
  <sheetViews>
    <sheetView view="pageBreakPreview" zoomScale="90" zoomScaleNormal="100" zoomScaleSheetLayoutView="90" workbookViewId="0">
      <selection activeCell="E16" sqref="E16:G16"/>
    </sheetView>
  </sheetViews>
  <sheetFormatPr defaultColWidth="9" defaultRowHeight="13" x14ac:dyDescent="0.2"/>
  <cols>
    <col min="1" max="1" width="5" style="1" customWidth="1"/>
    <col min="2" max="2" width="3.453125" style="1" customWidth="1"/>
    <col min="3" max="7" width="9" style="1"/>
    <col min="8" max="8" width="10" style="1" customWidth="1"/>
    <col min="9" max="9" width="9" style="1"/>
    <col min="10" max="10" width="5" style="1" customWidth="1"/>
    <col min="11" max="16384" width="9" style="1"/>
  </cols>
  <sheetData>
    <row r="1" spans="1:12" ht="18" customHeight="1" x14ac:dyDescent="0.2">
      <c r="A1" s="79" t="s">
        <v>234</v>
      </c>
      <c r="B1" s="33"/>
      <c r="C1" s="33"/>
      <c r="D1" s="33"/>
      <c r="E1" s="33"/>
      <c r="F1" s="33"/>
      <c r="G1" s="33"/>
      <c r="H1" s="33"/>
      <c r="I1" s="33"/>
      <c r="J1" s="33"/>
    </row>
    <row r="2" spans="1:12" s="5" customFormat="1" ht="18" customHeight="1" x14ac:dyDescent="0.2">
      <c r="A2" s="29"/>
      <c r="B2" s="30"/>
      <c r="C2" s="30"/>
      <c r="D2" s="30"/>
      <c r="E2" s="30"/>
      <c r="F2" s="30"/>
      <c r="G2" s="30"/>
      <c r="H2" s="301" t="s">
        <v>33</v>
      </c>
      <c r="I2" s="301"/>
      <c r="J2" s="302"/>
      <c r="K2" s="5" t="s">
        <v>412</v>
      </c>
    </row>
    <row r="3" spans="1:12" s="5" customFormat="1" ht="18" customHeight="1" x14ac:dyDescent="0.2">
      <c r="A3" s="29"/>
      <c r="B3" s="30"/>
      <c r="C3" s="30"/>
      <c r="D3" s="30"/>
      <c r="E3" s="30"/>
      <c r="F3" s="30"/>
      <c r="G3" s="30"/>
      <c r="H3" s="303" t="s">
        <v>318</v>
      </c>
      <c r="I3" s="303"/>
      <c r="J3" s="304"/>
      <c r="K3" s="5" t="s">
        <v>413</v>
      </c>
    </row>
    <row r="4" spans="1:12" s="5" customFormat="1" ht="18" customHeight="1" x14ac:dyDescent="0.2">
      <c r="A4" s="29"/>
      <c r="B4" s="30"/>
      <c r="C4" s="30"/>
      <c r="D4" s="30"/>
      <c r="E4" s="30"/>
      <c r="F4" s="30"/>
      <c r="G4" s="400" t="s">
        <v>317</v>
      </c>
      <c r="H4" s="401"/>
      <c r="I4" s="401"/>
      <c r="J4" s="30"/>
      <c r="K4" s="21"/>
      <c r="L4" s="21"/>
    </row>
    <row r="5" spans="1:12" s="5" customFormat="1" ht="18" customHeight="1" x14ac:dyDescent="0.2">
      <c r="A5" s="79" t="s">
        <v>293</v>
      </c>
      <c r="B5" s="33"/>
      <c r="C5" s="33"/>
      <c r="D5" s="33"/>
      <c r="E5" s="33"/>
      <c r="F5" s="33"/>
      <c r="G5" s="33"/>
      <c r="H5" s="33"/>
      <c r="I5" s="33"/>
      <c r="J5" s="30"/>
      <c r="K5" s="21"/>
      <c r="L5" s="21"/>
    </row>
    <row r="6" spans="1:12" s="5" customFormat="1" ht="18" customHeight="1" x14ac:dyDescent="0.2">
      <c r="A6" s="29"/>
      <c r="B6" s="30"/>
      <c r="C6" s="30"/>
      <c r="D6" s="30"/>
      <c r="E6" s="30"/>
      <c r="F6" s="30"/>
      <c r="G6" s="30"/>
      <c r="H6" s="30"/>
      <c r="I6" s="30"/>
      <c r="J6" s="30"/>
    </row>
    <row r="7" spans="1:12" s="206" customFormat="1" ht="18" customHeight="1" x14ac:dyDescent="0.2">
      <c r="A7" s="205"/>
      <c r="F7" s="310"/>
      <c r="G7" s="310"/>
      <c r="H7" s="310"/>
      <c r="I7" s="310"/>
    </row>
    <row r="8" spans="1:12" s="206" customFormat="1" ht="18" customHeight="1" x14ac:dyDescent="0.2">
      <c r="A8" s="205"/>
      <c r="F8" s="310" t="s">
        <v>409</v>
      </c>
      <c r="G8" s="310"/>
      <c r="H8" s="310"/>
      <c r="I8" s="310"/>
      <c r="J8" s="207"/>
      <c r="K8" s="206" t="s">
        <v>314</v>
      </c>
    </row>
    <row r="9" spans="1:12" s="3" customFormat="1" ht="18" customHeight="1" x14ac:dyDescent="0.2">
      <c r="A9" s="79"/>
      <c r="B9" s="33"/>
      <c r="C9" s="33"/>
      <c r="D9" s="33"/>
      <c r="E9" s="33"/>
      <c r="F9" s="33"/>
      <c r="G9" s="33"/>
      <c r="H9" s="33"/>
      <c r="I9" s="33"/>
      <c r="J9" s="33"/>
      <c r="K9" s="206" t="s">
        <v>315</v>
      </c>
    </row>
    <row r="10" spans="1:12" s="3" customFormat="1" ht="18" customHeight="1" x14ac:dyDescent="0.2">
      <c r="A10" s="402" t="s">
        <v>289</v>
      </c>
      <c r="B10" s="403"/>
      <c r="C10" s="403"/>
      <c r="D10" s="403"/>
      <c r="E10" s="403"/>
      <c r="F10" s="403"/>
      <c r="G10" s="403"/>
      <c r="H10" s="403"/>
      <c r="I10" s="403"/>
      <c r="J10" s="403"/>
    </row>
    <row r="11" spans="1:12" s="3" customFormat="1" ht="18" customHeight="1" x14ac:dyDescent="0.2">
      <c r="A11" s="403" t="s">
        <v>290</v>
      </c>
      <c r="B11" s="403"/>
      <c r="C11" s="403"/>
      <c r="D11" s="403"/>
      <c r="E11" s="403"/>
      <c r="F11" s="403"/>
      <c r="G11" s="403"/>
      <c r="H11" s="403"/>
      <c r="I11" s="403"/>
      <c r="J11" s="403"/>
    </row>
    <row r="12" spans="1:12" ht="18" customHeight="1" x14ac:dyDescent="0.2">
      <c r="A12" s="79"/>
      <c r="B12" s="33"/>
      <c r="C12" s="33"/>
      <c r="D12" s="33"/>
      <c r="E12" s="33"/>
      <c r="F12" s="33"/>
      <c r="G12" s="33"/>
      <c r="H12" s="33"/>
      <c r="I12" s="33"/>
      <c r="J12" s="33"/>
    </row>
    <row r="13" spans="1:12" ht="18" customHeight="1" x14ac:dyDescent="0.2">
      <c r="A13" s="79"/>
      <c r="B13" s="404" t="s">
        <v>285</v>
      </c>
      <c r="C13" s="404"/>
      <c r="D13" s="404"/>
      <c r="E13" s="404"/>
      <c r="F13" s="404"/>
      <c r="G13" s="404"/>
      <c r="H13" s="404"/>
      <c r="I13" s="404"/>
      <c r="J13" s="33"/>
    </row>
    <row r="14" spans="1:12" ht="18" customHeight="1" x14ac:dyDescent="0.2">
      <c r="A14" s="79"/>
      <c r="B14" s="197" t="s">
        <v>286</v>
      </c>
      <c r="C14" s="197"/>
      <c r="D14" s="197"/>
      <c r="E14" s="197"/>
      <c r="F14" s="197"/>
      <c r="G14" s="197"/>
      <c r="H14" s="197"/>
      <c r="I14" s="197"/>
      <c r="J14" s="33"/>
    </row>
    <row r="15" spans="1:12" ht="18" customHeight="1" x14ac:dyDescent="0.2">
      <c r="A15" s="79"/>
      <c r="B15" s="33"/>
      <c r="C15" s="33"/>
      <c r="D15" s="33"/>
      <c r="E15" s="33"/>
      <c r="F15" s="33"/>
      <c r="G15" s="33"/>
      <c r="H15" s="33"/>
      <c r="I15" s="33"/>
      <c r="J15" s="33"/>
    </row>
    <row r="16" spans="1:12" ht="18" customHeight="1" x14ac:dyDescent="0.2">
      <c r="A16" s="79"/>
      <c r="B16" s="196" t="s">
        <v>278</v>
      </c>
      <c r="C16" s="33" t="s">
        <v>300</v>
      </c>
      <c r="D16" s="33"/>
      <c r="E16" s="399" t="str">
        <f>IF('様式２－１　別紙1 経費所要額精算書'!L16="","金　　　　　　　　円",'様式２－１　別紙1 経費所要額精算書'!L16)</f>
        <v>金　　　　　　　　円</v>
      </c>
      <c r="F16" s="399"/>
      <c r="G16" s="399"/>
      <c r="H16" s="215"/>
      <c r="I16" s="33"/>
      <c r="J16" s="33"/>
      <c r="K16" s="1" t="s">
        <v>301</v>
      </c>
    </row>
    <row r="17" spans="1:11" ht="18" customHeight="1" x14ac:dyDescent="0.2">
      <c r="A17" s="79"/>
      <c r="B17" s="196" t="s">
        <v>279</v>
      </c>
      <c r="C17" s="33" t="s">
        <v>287</v>
      </c>
      <c r="D17" s="33"/>
      <c r="E17" s="33"/>
      <c r="F17" s="33"/>
      <c r="G17" s="33"/>
      <c r="H17" s="33"/>
      <c r="I17" s="33"/>
      <c r="J17" s="33"/>
    </row>
    <row r="18" spans="1:11" ht="18" customHeight="1" x14ac:dyDescent="0.2">
      <c r="A18" s="79"/>
      <c r="B18" s="196" t="s">
        <v>280</v>
      </c>
      <c r="C18" s="33" t="s">
        <v>288</v>
      </c>
      <c r="D18" s="33"/>
      <c r="E18" s="33"/>
      <c r="F18" s="33"/>
      <c r="G18" s="33"/>
      <c r="H18" s="33"/>
      <c r="I18" s="33"/>
      <c r="J18" s="33"/>
    </row>
    <row r="19" spans="1:11" ht="18" customHeight="1" x14ac:dyDescent="0.2">
      <c r="A19" s="79"/>
      <c r="B19" s="196" t="s">
        <v>281</v>
      </c>
      <c r="C19" s="33" t="s">
        <v>56</v>
      </c>
      <c r="D19" s="33"/>
      <c r="E19" s="33"/>
      <c r="F19" s="33"/>
      <c r="G19" s="33"/>
      <c r="H19" s="33"/>
      <c r="I19" s="33"/>
      <c r="J19" s="33"/>
    </row>
    <row r="20" spans="1:11" ht="18" customHeight="1" x14ac:dyDescent="0.2">
      <c r="A20" s="79"/>
      <c r="B20" s="33"/>
      <c r="C20" s="33" t="s">
        <v>272</v>
      </c>
      <c r="D20" s="33"/>
      <c r="E20" s="33"/>
      <c r="F20" s="33"/>
      <c r="G20" s="33"/>
      <c r="H20" s="33"/>
      <c r="I20" s="33"/>
      <c r="J20" s="33"/>
    </row>
    <row r="21" spans="1:11" ht="18" customHeight="1" x14ac:dyDescent="0.2">
      <c r="A21" s="79"/>
      <c r="B21" s="33"/>
      <c r="C21" s="33" t="s">
        <v>273</v>
      </c>
      <c r="D21" s="33"/>
      <c r="E21" s="33"/>
      <c r="F21" s="33"/>
      <c r="G21" s="33"/>
      <c r="H21" s="33"/>
      <c r="I21" s="33"/>
      <c r="J21" s="33"/>
      <c r="K21" s="6" t="s">
        <v>76</v>
      </c>
    </row>
    <row r="22" spans="1:11" ht="18" customHeight="1" x14ac:dyDescent="0.2">
      <c r="A22" s="79"/>
      <c r="B22" s="33"/>
      <c r="C22" s="33" t="s">
        <v>274</v>
      </c>
      <c r="D22" s="33"/>
      <c r="E22" s="33"/>
      <c r="F22" s="33"/>
      <c r="G22" s="33"/>
      <c r="H22" s="33"/>
      <c r="I22" s="33"/>
      <c r="J22" s="33"/>
    </row>
    <row r="23" spans="1:11" ht="18" customHeight="1" x14ac:dyDescent="0.2">
      <c r="A23" s="79"/>
      <c r="B23" s="33"/>
      <c r="C23" s="33" t="s">
        <v>276</v>
      </c>
      <c r="D23" s="33"/>
      <c r="E23" s="33"/>
      <c r="F23" s="33"/>
      <c r="G23" s="33"/>
      <c r="H23" s="33"/>
      <c r="I23" s="33"/>
      <c r="J23" s="33"/>
    </row>
    <row r="24" spans="1:11" ht="18" customHeight="1" x14ac:dyDescent="0.2">
      <c r="A24" s="79"/>
      <c r="B24" s="33"/>
      <c r="C24" s="33" t="s">
        <v>275</v>
      </c>
      <c r="D24" s="33"/>
      <c r="E24" s="33"/>
      <c r="F24" s="33"/>
      <c r="G24" s="33"/>
      <c r="H24" s="33"/>
      <c r="I24" s="33"/>
      <c r="J24" s="33"/>
    </row>
    <row r="25" spans="1:11" ht="18" customHeight="1" x14ac:dyDescent="0.2">
      <c r="A25" s="79"/>
      <c r="B25" s="33"/>
      <c r="C25" s="33" t="s">
        <v>235</v>
      </c>
      <c r="D25" s="33"/>
      <c r="E25" s="33"/>
      <c r="F25" s="33"/>
      <c r="G25" s="33"/>
      <c r="H25" s="33"/>
      <c r="I25" s="33"/>
      <c r="J25" s="33"/>
    </row>
    <row r="26" spans="1:11" ht="18" customHeight="1" x14ac:dyDescent="0.2">
      <c r="A26" s="79"/>
      <c r="B26" s="33"/>
      <c r="C26" s="33" t="s">
        <v>236</v>
      </c>
      <c r="D26" s="33"/>
      <c r="E26" s="33"/>
      <c r="F26" s="33"/>
      <c r="G26" s="33"/>
      <c r="H26" s="33"/>
      <c r="I26" s="33"/>
      <c r="J26" s="33"/>
    </row>
    <row r="27" spans="1:11" ht="18" customHeight="1" x14ac:dyDescent="0.2">
      <c r="A27" s="79"/>
      <c r="B27" s="33"/>
      <c r="C27" s="33" t="s">
        <v>292</v>
      </c>
      <c r="D27" s="33"/>
      <c r="E27" s="33"/>
      <c r="F27" s="33"/>
      <c r="G27" s="33"/>
      <c r="H27" s="33"/>
      <c r="I27" s="33"/>
      <c r="J27" s="33"/>
    </row>
    <row r="28" spans="1:11" ht="18" customHeight="1" x14ac:dyDescent="0.2">
      <c r="A28" s="79"/>
      <c r="B28" s="33"/>
      <c r="C28" s="33"/>
      <c r="D28" s="33"/>
      <c r="E28" s="33"/>
      <c r="F28" s="33"/>
      <c r="G28" s="33"/>
      <c r="H28" s="33"/>
      <c r="I28" s="33"/>
      <c r="J28" s="33"/>
    </row>
    <row r="29" spans="1:11" x14ac:dyDescent="0.2">
      <c r="A29" s="79"/>
      <c r="B29" s="33"/>
      <c r="C29" s="33"/>
      <c r="D29" s="33"/>
      <c r="E29" s="33"/>
      <c r="F29" s="33"/>
      <c r="G29" s="33"/>
      <c r="H29" s="33"/>
      <c r="I29" s="33"/>
      <c r="J29" s="33"/>
    </row>
    <row r="30" spans="1:11" x14ac:dyDescent="0.2">
      <c r="A30" s="33"/>
      <c r="B30" s="33"/>
      <c r="C30" s="33"/>
      <c r="D30" s="33"/>
      <c r="E30" s="33"/>
      <c r="F30" s="33"/>
      <c r="G30" s="33"/>
      <c r="H30" s="33"/>
      <c r="I30" s="33"/>
      <c r="J30" s="33"/>
    </row>
    <row r="31" spans="1:11" x14ac:dyDescent="0.2">
      <c r="A31" s="33"/>
      <c r="B31" s="33"/>
      <c r="C31" s="33"/>
      <c r="D31" s="33"/>
      <c r="E31" s="33"/>
      <c r="F31" s="33"/>
      <c r="G31" s="33"/>
      <c r="H31" s="33"/>
      <c r="I31" s="33"/>
      <c r="J31" s="33"/>
    </row>
    <row r="32" spans="1:11" x14ac:dyDescent="0.2">
      <c r="A32" s="33"/>
      <c r="B32" s="33"/>
      <c r="C32" s="33"/>
      <c r="D32" s="33"/>
      <c r="E32" s="33"/>
      <c r="F32" s="33"/>
      <c r="G32" s="33"/>
      <c r="H32" s="33"/>
      <c r="I32" s="33"/>
      <c r="J32" s="33"/>
    </row>
    <row r="33" spans="1:10" x14ac:dyDescent="0.2">
      <c r="A33" s="33"/>
      <c r="B33" s="33"/>
      <c r="C33" s="33"/>
      <c r="D33" s="33"/>
      <c r="E33" s="33"/>
      <c r="F33" s="33"/>
      <c r="G33" s="33"/>
      <c r="H33" s="33"/>
      <c r="I33" s="33"/>
      <c r="J33" s="33"/>
    </row>
    <row r="34" spans="1:10" x14ac:dyDescent="0.2">
      <c r="A34" s="33"/>
      <c r="B34" s="33"/>
      <c r="C34" s="33"/>
      <c r="D34" s="33"/>
      <c r="E34" s="33"/>
      <c r="F34" s="33"/>
      <c r="G34" s="33"/>
      <c r="H34" s="33"/>
      <c r="I34" s="33"/>
      <c r="J34" s="33"/>
    </row>
    <row r="35" spans="1:10" x14ac:dyDescent="0.2">
      <c r="A35" s="33"/>
      <c r="B35" s="33"/>
      <c r="C35" s="33"/>
      <c r="D35" s="33"/>
      <c r="E35" s="33"/>
      <c r="F35" s="33"/>
      <c r="G35" s="33"/>
      <c r="H35" s="33"/>
      <c r="I35" s="33"/>
      <c r="J35" s="33"/>
    </row>
    <row r="36" spans="1:10" x14ac:dyDescent="0.2">
      <c r="A36" s="33"/>
      <c r="B36" s="33"/>
      <c r="C36" s="33"/>
      <c r="D36" s="33"/>
      <c r="E36" s="33"/>
      <c r="F36" s="33"/>
      <c r="G36" s="33"/>
      <c r="H36" s="33"/>
      <c r="I36" s="33"/>
      <c r="J36" s="33"/>
    </row>
    <row r="37" spans="1:10" x14ac:dyDescent="0.2">
      <c r="A37" s="33"/>
      <c r="B37" s="33"/>
      <c r="C37" s="33"/>
      <c r="D37" s="33"/>
      <c r="E37" s="33"/>
      <c r="F37" s="33"/>
      <c r="G37" s="33"/>
      <c r="H37" s="33"/>
      <c r="I37" s="33"/>
      <c r="J37" s="33"/>
    </row>
    <row r="38" spans="1:10" x14ac:dyDescent="0.2">
      <c r="A38" s="33"/>
      <c r="B38" s="33"/>
      <c r="C38" s="33"/>
      <c r="D38" s="33"/>
      <c r="E38" s="33"/>
      <c r="F38" s="33"/>
      <c r="G38" s="33"/>
      <c r="H38" s="33"/>
      <c r="I38" s="33"/>
      <c r="J38" s="33"/>
    </row>
    <row r="39" spans="1:10" x14ac:dyDescent="0.2">
      <c r="A39" s="33"/>
      <c r="B39" s="33"/>
      <c r="C39" s="33"/>
      <c r="D39" s="33"/>
      <c r="E39" s="33"/>
      <c r="F39" s="33"/>
      <c r="G39" s="33"/>
      <c r="H39" s="33"/>
      <c r="I39" s="33"/>
      <c r="J39" s="33"/>
    </row>
    <row r="40" spans="1:10" x14ac:dyDescent="0.2">
      <c r="A40" s="33"/>
      <c r="B40" s="33"/>
      <c r="C40" s="33"/>
      <c r="D40" s="33"/>
      <c r="E40" s="33"/>
      <c r="F40" s="33"/>
      <c r="G40" s="33"/>
      <c r="H40" s="33"/>
      <c r="I40" s="33"/>
      <c r="J40" s="33"/>
    </row>
    <row r="41" spans="1:10" x14ac:dyDescent="0.2">
      <c r="A41" s="33"/>
      <c r="B41" s="33"/>
      <c r="C41" s="33"/>
      <c r="D41" s="33"/>
      <c r="E41" s="33"/>
      <c r="F41" s="33"/>
      <c r="G41" s="33"/>
      <c r="H41" s="33"/>
      <c r="I41" s="33"/>
      <c r="J41" s="33"/>
    </row>
    <row r="42" spans="1:10" x14ac:dyDescent="0.2">
      <c r="A42" s="33"/>
      <c r="B42" s="33"/>
      <c r="C42" s="33"/>
      <c r="D42" s="33"/>
      <c r="E42" s="33"/>
      <c r="F42" s="33"/>
      <c r="G42" s="33"/>
      <c r="H42" s="33"/>
      <c r="I42" s="33"/>
      <c r="J42" s="33"/>
    </row>
    <row r="43" spans="1:10" x14ac:dyDescent="0.2">
      <c r="A43" s="33"/>
      <c r="B43" s="33"/>
      <c r="C43" s="33"/>
      <c r="D43" s="33"/>
      <c r="E43" s="33"/>
      <c r="F43" s="33"/>
      <c r="G43" s="33"/>
      <c r="H43" s="33"/>
      <c r="I43" s="33"/>
      <c r="J43" s="33"/>
    </row>
    <row r="44" spans="1:10" x14ac:dyDescent="0.2">
      <c r="A44" s="33"/>
      <c r="B44" s="33"/>
      <c r="C44" s="33"/>
      <c r="D44" s="33"/>
      <c r="E44" s="33"/>
      <c r="F44" s="33"/>
      <c r="G44" s="33"/>
      <c r="H44" s="33"/>
      <c r="I44" s="33"/>
      <c r="J44" s="33"/>
    </row>
    <row r="45" spans="1:10" x14ac:dyDescent="0.2">
      <c r="A45" s="33"/>
      <c r="B45" s="33"/>
      <c r="C45" s="33"/>
      <c r="D45" s="33"/>
      <c r="E45" s="33"/>
      <c r="F45" s="33"/>
      <c r="G45" s="33"/>
      <c r="H45" s="33"/>
      <c r="I45" s="33"/>
      <c r="J45" s="33"/>
    </row>
  </sheetData>
  <mergeCells count="9">
    <mergeCell ref="E16:G16"/>
    <mergeCell ref="H2:J2"/>
    <mergeCell ref="H3:J3"/>
    <mergeCell ref="G4:I4"/>
    <mergeCell ref="A10:J10"/>
    <mergeCell ref="B13:I13"/>
    <mergeCell ref="A11:J11"/>
    <mergeCell ref="F7:I7"/>
    <mergeCell ref="F8:I8"/>
  </mergeCells>
  <phoneticPr fontId="2"/>
  <printOptions horizontalCentered="1"/>
  <pageMargins left="0.70866141732283472" right="0.70866141732283472" top="0.94488188976377963" bottom="0.94488188976377963" header="0.31496062992125984" footer="0.31496062992125984"/>
  <pageSetup paperSize="9" orientation="portrait" blackAndWhite="1" r:id="rId1"/>
  <colBreaks count="1" manualBreakCount="1">
    <brk id="10" max="57" man="1"/>
  </colBreaks>
  <ignoredErrors>
    <ignoredError sqref="B16:B1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V31"/>
  <sheetViews>
    <sheetView view="pageBreakPreview" zoomScale="87" zoomScaleNormal="100" zoomScaleSheetLayoutView="87" workbookViewId="0">
      <selection activeCell="A9" sqref="A9"/>
    </sheetView>
  </sheetViews>
  <sheetFormatPr defaultColWidth="9" defaultRowHeight="13" x14ac:dyDescent="0.2"/>
  <cols>
    <col min="1" max="1" width="20" style="4" customWidth="1"/>
    <col min="2" max="8" width="9.90625" style="4" customWidth="1"/>
    <col min="9" max="11" width="9.90625" style="10" customWidth="1"/>
    <col min="12" max="12" width="9.90625" style="3" customWidth="1"/>
    <col min="13" max="13" width="9.90625" style="10" customWidth="1"/>
    <col min="14" max="15" width="9.90625" style="4" customWidth="1"/>
    <col min="16" max="16" width="10.453125" style="4" bestFit="1" customWidth="1"/>
    <col min="17" max="16384" width="9" style="4"/>
  </cols>
  <sheetData>
    <row r="1" spans="1:22" x14ac:dyDescent="0.2">
      <c r="A1" s="45" t="s">
        <v>93</v>
      </c>
      <c r="B1" s="46"/>
      <c r="C1" s="46"/>
      <c r="D1" s="46"/>
      <c r="E1" s="46"/>
      <c r="F1" s="46"/>
      <c r="G1" s="46"/>
      <c r="H1" s="46"/>
      <c r="I1" s="46"/>
      <c r="J1" s="46"/>
      <c r="K1" s="46"/>
      <c r="L1" s="162"/>
      <c r="M1" s="46"/>
      <c r="N1" s="46"/>
      <c r="O1" s="46"/>
      <c r="P1" s="46"/>
    </row>
    <row r="2" spans="1:22" ht="19.5" customHeight="1" x14ac:dyDescent="0.2">
      <c r="A2" s="405" t="s">
        <v>44</v>
      </c>
      <c r="B2" s="405"/>
      <c r="C2" s="405"/>
      <c r="D2" s="405"/>
      <c r="E2" s="405"/>
      <c r="F2" s="405"/>
      <c r="G2" s="405"/>
      <c r="H2" s="405"/>
      <c r="I2" s="405"/>
      <c r="J2" s="405"/>
      <c r="K2" s="405"/>
      <c r="L2" s="405"/>
      <c r="M2" s="405"/>
      <c r="N2" s="405"/>
      <c r="O2" s="405"/>
      <c r="P2" s="405"/>
    </row>
    <row r="3" spans="1:22" ht="7.5" customHeight="1" x14ac:dyDescent="0.2">
      <c r="A3" s="34"/>
      <c r="B3" s="34"/>
      <c r="C3" s="34"/>
      <c r="D3" s="34"/>
      <c r="E3" s="34"/>
      <c r="F3" s="34"/>
      <c r="G3" s="34"/>
      <c r="H3" s="34"/>
      <c r="I3" s="221"/>
      <c r="J3" s="221"/>
      <c r="K3" s="221"/>
      <c r="L3" s="217"/>
      <c r="M3" s="221"/>
      <c r="N3" s="34"/>
      <c r="O3" s="34"/>
      <c r="P3" s="34"/>
    </row>
    <row r="4" spans="1:22" ht="22.5" customHeight="1" thickBot="1" x14ac:dyDescent="0.25">
      <c r="A4" s="45" t="s">
        <v>45</v>
      </c>
      <c r="B4" s="46"/>
      <c r="C4" s="46"/>
      <c r="D4" s="46"/>
      <c r="E4" s="46"/>
      <c r="F4" s="46"/>
      <c r="G4" s="46"/>
      <c r="I4" s="142"/>
      <c r="J4" s="142"/>
      <c r="K4" s="142"/>
      <c r="M4" s="232" t="s">
        <v>109</v>
      </c>
      <c r="N4" s="406" t="str">
        <f>IF('様式２－１'!F7="","",'様式２－１'!F7)</f>
        <v/>
      </c>
      <c r="O4" s="406"/>
      <c r="P4" s="406"/>
      <c r="Q4" s="10"/>
    </row>
    <row r="5" spans="1:22" ht="45" customHeight="1" thickTop="1" x14ac:dyDescent="0.2">
      <c r="A5" s="407" t="s">
        <v>152</v>
      </c>
      <c r="B5" s="164" t="s">
        <v>1</v>
      </c>
      <c r="C5" s="164" t="s">
        <v>163</v>
      </c>
      <c r="D5" s="35" t="s">
        <v>2</v>
      </c>
      <c r="E5" s="35" t="s">
        <v>50</v>
      </c>
      <c r="F5" s="164" t="s">
        <v>3</v>
      </c>
      <c r="G5" s="35" t="s">
        <v>31</v>
      </c>
      <c r="H5" s="35" t="s">
        <v>237</v>
      </c>
      <c r="I5" s="35" t="s">
        <v>303</v>
      </c>
      <c r="J5" s="35" t="s">
        <v>304</v>
      </c>
      <c r="K5" s="231" t="s">
        <v>386</v>
      </c>
      <c r="L5" s="165" t="s">
        <v>388</v>
      </c>
      <c r="M5" s="35" t="s">
        <v>387</v>
      </c>
      <c r="N5" s="214" t="s">
        <v>238</v>
      </c>
      <c r="O5" s="214" t="s">
        <v>239</v>
      </c>
      <c r="P5" s="143" t="s">
        <v>51</v>
      </c>
    </row>
    <row r="6" spans="1:22" ht="13.5" customHeight="1" thickBot="1" x14ac:dyDescent="0.25">
      <c r="A6" s="408"/>
      <c r="B6" s="36" t="s">
        <v>36</v>
      </c>
      <c r="C6" s="37" t="s">
        <v>35</v>
      </c>
      <c r="D6" s="36" t="s">
        <v>5</v>
      </c>
      <c r="E6" s="37" t="s">
        <v>46</v>
      </c>
      <c r="F6" s="36" t="s">
        <v>47</v>
      </c>
      <c r="G6" s="36" t="s">
        <v>48</v>
      </c>
      <c r="H6" s="37" t="s">
        <v>49</v>
      </c>
      <c r="I6" s="36" t="s">
        <v>389</v>
      </c>
      <c r="J6" s="36" t="s">
        <v>390</v>
      </c>
      <c r="K6" s="36" t="s">
        <v>391</v>
      </c>
      <c r="L6" s="204" t="s">
        <v>310</v>
      </c>
      <c r="M6" s="204" t="s">
        <v>398</v>
      </c>
      <c r="N6" s="204" t="s">
        <v>399</v>
      </c>
      <c r="O6" s="204" t="s">
        <v>406</v>
      </c>
      <c r="P6" s="204" t="s">
        <v>407</v>
      </c>
    </row>
    <row r="7" spans="1:22" ht="16.5" customHeight="1" x14ac:dyDescent="0.2">
      <c r="A7" s="144"/>
      <c r="B7" s="38" t="s">
        <v>32</v>
      </c>
      <c r="C7" s="38" t="s">
        <v>32</v>
      </c>
      <c r="D7" s="38" t="s">
        <v>32</v>
      </c>
      <c r="E7" s="38" t="s">
        <v>32</v>
      </c>
      <c r="F7" s="38" t="s">
        <v>32</v>
      </c>
      <c r="G7" s="38" t="s">
        <v>32</v>
      </c>
      <c r="H7" s="38" t="s">
        <v>32</v>
      </c>
      <c r="I7" s="38"/>
      <c r="J7" s="38"/>
      <c r="K7" s="38"/>
      <c r="L7" s="224"/>
      <c r="M7" s="38"/>
      <c r="N7" s="38" t="s">
        <v>32</v>
      </c>
      <c r="O7" s="38" t="s">
        <v>32</v>
      </c>
      <c r="P7" s="145" t="s">
        <v>32</v>
      </c>
    </row>
    <row r="8" spans="1:22" ht="22.5" customHeight="1" x14ac:dyDescent="0.2">
      <c r="A8" s="209"/>
      <c r="B8" s="146"/>
      <c r="C8" s="146"/>
      <c r="D8" s="146" t="str">
        <f>IF(B8="","",(B8-C8))</f>
        <v/>
      </c>
      <c r="E8" s="146"/>
      <c r="F8" s="146"/>
      <c r="G8" s="146" t="str">
        <f>IF(B8="","",MIN(E8,F8))</f>
        <v/>
      </c>
      <c r="H8" s="146"/>
      <c r="I8" s="146"/>
      <c r="J8" s="146"/>
      <c r="K8" s="146"/>
      <c r="L8" s="172"/>
      <c r="M8" s="146"/>
      <c r="N8" s="146"/>
      <c r="O8" s="146"/>
      <c r="P8" s="147"/>
      <c r="V8" s="20"/>
    </row>
    <row r="9" spans="1:22" ht="22.5" customHeight="1" x14ac:dyDescent="0.2">
      <c r="A9" s="216"/>
      <c r="B9" s="229"/>
      <c r="C9" s="229"/>
      <c r="D9" s="40" t="str">
        <f>IF(B9="","",(B9-C9))</f>
        <v/>
      </c>
      <c r="E9" s="229"/>
      <c r="F9" s="229"/>
      <c r="G9" s="175" t="str">
        <f>IF(A9="","",MIN(D9,E9,F9))</f>
        <v/>
      </c>
      <c r="H9" s="234" t="str">
        <f>IF(A9="","",ROUNDDOWN(IF(S9="-",G9,G9*S9),-3))</f>
        <v/>
      </c>
      <c r="I9" s="176" t="str">
        <f>IF(B9="","",IF(H9="-",MIN(D9,G9),IF(S9="a",MIN(D9,G9,H9),IF(S9="b",MIN(MIN(D9,G9)*T9),H9))))</f>
        <v/>
      </c>
      <c r="J9" s="176" t="str">
        <f>IF(B9="","",ROUNDDOWN(IF(B9="","",IF(T9="B",I9,IF(H9="-",I9*U9,I9*V9))),-3))</f>
        <v/>
      </c>
      <c r="K9" s="229"/>
      <c r="L9" s="176" t="str">
        <f>IF(K9="","",ROUNDDOWN(I9-K9,-3))</f>
        <v/>
      </c>
      <c r="M9" s="176" t="str">
        <f>IF(K9="","",ROUNDDOWN(J9-K9,-3))</f>
        <v/>
      </c>
      <c r="N9" s="229"/>
      <c r="O9" s="202"/>
      <c r="P9" s="148" t="str">
        <f>IF(B9="","",(N9-O9))</f>
        <v/>
      </c>
      <c r="R9" s="4" t="e">
        <f>VLOOKUP(A8,'管理用（このシートは削除しないでください）'!$K$3:$P$19,2,FALSE)</f>
        <v>#N/A</v>
      </c>
      <c r="S9" s="20" t="e">
        <f>VLOOKUP(A8,'管理用（このシートは削除しないでください）'!$K$3:$P$19,3,)</f>
        <v>#N/A</v>
      </c>
      <c r="T9" s="4" t="e">
        <f>VLOOKUP(A8,'管理用（このシートは削除しないでください）'!$K$3:$P$19,4,FALSE)</f>
        <v>#N/A</v>
      </c>
      <c r="U9" s="20" t="e">
        <f>VLOOKUP(A8,'管理用（このシートは削除しないでください）'!$K$3:$P$19,5,FALSE)</f>
        <v>#N/A</v>
      </c>
      <c r="V9" s="20" t="e">
        <f>VLOOKUP(A8,'管理用（このシートは削除しないでください）'!$K$3:$P$19,6,FALSE)</f>
        <v>#N/A</v>
      </c>
    </row>
    <row r="10" spans="1:22" s="10" customFormat="1" ht="22.5" customHeight="1" x14ac:dyDescent="0.2">
      <c r="A10" s="209"/>
      <c r="B10" s="146"/>
      <c r="C10" s="146"/>
      <c r="D10" s="146" t="str">
        <f t="shared" ref="D10:D15" si="0">IF(B10="","",(B10-C10))</f>
        <v/>
      </c>
      <c r="E10" s="146"/>
      <c r="F10" s="146"/>
      <c r="G10" s="146" t="str">
        <f t="shared" ref="G10" si="1">IF(B10="","",MIN(E10,F10))</f>
        <v/>
      </c>
      <c r="H10" s="235"/>
      <c r="I10" s="146"/>
      <c r="J10" s="146"/>
      <c r="K10" s="146"/>
      <c r="L10" s="212"/>
      <c r="M10" s="146"/>
      <c r="N10" s="146"/>
      <c r="O10" s="146"/>
      <c r="P10" s="147"/>
      <c r="R10" s="10" t="e">
        <f>VLOOKUP(A9,'管理用（このシートは削除しないでください）'!$K$3:$P$19,2,FALSE)</f>
        <v>#N/A</v>
      </c>
      <c r="S10" s="20" t="e">
        <f>VLOOKUP(A9,'管理用（このシートは削除しないでください）'!$K$3:$P$19,3,)</f>
        <v>#N/A</v>
      </c>
      <c r="T10" s="10" t="e">
        <f>VLOOKUP(A9,'管理用（このシートは削除しないでください）'!$K$3:$P$19,4,FALSE)</f>
        <v>#N/A</v>
      </c>
      <c r="U10" s="20" t="e">
        <f>VLOOKUP(A9,'管理用（このシートは削除しないでください）'!$K$3:$P$19,5,FALSE)</f>
        <v>#N/A</v>
      </c>
      <c r="V10" s="20" t="e">
        <f>VLOOKUP(A9,'管理用（このシートは削除しないでください）'!$K$3:$P$19,6,FALSE)</f>
        <v>#N/A</v>
      </c>
    </row>
    <row r="11" spans="1:22" s="10" customFormat="1" ht="22.5" customHeight="1" x14ac:dyDescent="0.2">
      <c r="A11" s="216"/>
      <c r="B11" s="39"/>
      <c r="C11" s="39"/>
      <c r="D11" s="40" t="str">
        <f t="shared" si="0"/>
        <v/>
      </c>
      <c r="E11" s="39"/>
      <c r="F11" s="39"/>
      <c r="G11" s="175" t="str">
        <f>IF(A11="","",MIN(D11,E11,F11))</f>
        <v/>
      </c>
      <c r="H11" s="234" t="str">
        <f>IF(A11="","",ROUNDDOWN(IF(S11="-",G11,G11*S11),-3))</f>
        <v/>
      </c>
      <c r="I11" s="176" t="str">
        <f>IF(B11="","",IF(H11="-",MIN(D11,G11),IF(S11="a",MIN(D11,G11,H11),IF(S11="b",MIN(MIN(D11,G11)*T11),H11))))</f>
        <v/>
      </c>
      <c r="J11" s="176" t="str">
        <f>IF(B11="","",ROUNDDOWN(IF(B11="","",IF(T11="B",I11,IF(H11="-",I11*U11,I11*V11))),-3))</f>
        <v/>
      </c>
      <c r="K11" s="39"/>
      <c r="L11" s="176" t="str">
        <f>IF(K11="","",ROUNDDOWN(I11-K11,-3))</f>
        <v/>
      </c>
      <c r="M11" s="176" t="str">
        <f>IF(K11="","",ROUNDDOWN(J11-K11,-3))</f>
        <v/>
      </c>
      <c r="N11" s="39"/>
      <c r="O11" s="202"/>
      <c r="P11" s="148" t="str">
        <f>IF(B11="","",(N11-O11))</f>
        <v/>
      </c>
      <c r="R11" s="10" t="e">
        <f>VLOOKUP(A10,'管理用（このシートは削除しないでください）'!$K$3:$P$19,2,FALSE)</f>
        <v>#N/A</v>
      </c>
      <c r="S11" s="20" t="e">
        <f>VLOOKUP(A10,'管理用（このシートは削除しないでください）'!$K$3:$P$19,3,)</f>
        <v>#N/A</v>
      </c>
      <c r="T11" s="10" t="e">
        <f>VLOOKUP(A10,'管理用（このシートは削除しないでください）'!$K$3:$P$19,4,FALSE)</f>
        <v>#N/A</v>
      </c>
      <c r="U11" s="20" t="e">
        <f>VLOOKUP(A10,'管理用（このシートは削除しないでください）'!$K$3:$P$19,5,FALSE)</f>
        <v>#N/A</v>
      </c>
      <c r="V11" s="20" t="e">
        <f>VLOOKUP(A10,'管理用（このシートは削除しないでください）'!$K$3:$P$19,6,FALSE)</f>
        <v>#N/A</v>
      </c>
    </row>
    <row r="12" spans="1:22" s="10" customFormat="1" ht="22.5" customHeight="1" x14ac:dyDescent="0.2">
      <c r="A12" s="209"/>
      <c r="B12" s="146"/>
      <c r="C12" s="146"/>
      <c r="D12" s="146" t="str">
        <f t="shared" si="0"/>
        <v/>
      </c>
      <c r="E12" s="146"/>
      <c r="F12" s="146"/>
      <c r="G12" s="146" t="str">
        <f t="shared" ref="G12:G14" si="2">IF(B12="","",MIN(E12,F12))</f>
        <v/>
      </c>
      <c r="H12" s="235"/>
      <c r="I12" s="146"/>
      <c r="J12" s="146"/>
      <c r="K12" s="146"/>
      <c r="L12" s="172"/>
      <c r="M12" s="146"/>
      <c r="N12" s="146"/>
      <c r="O12" s="146"/>
      <c r="P12" s="147"/>
      <c r="R12" s="10" t="e">
        <f>VLOOKUP(A11,'管理用（このシートは削除しないでください）'!$K$3:$P$19,2,FALSE)</f>
        <v>#N/A</v>
      </c>
      <c r="S12" s="20" t="e">
        <f>VLOOKUP(A11,'管理用（このシートは削除しないでください）'!$K$3:$P$19,3,)</f>
        <v>#N/A</v>
      </c>
      <c r="T12" s="10" t="e">
        <f>VLOOKUP(A11,'管理用（このシートは削除しないでください）'!$K$3:$P$19,4,FALSE)</f>
        <v>#N/A</v>
      </c>
      <c r="U12" s="20" t="e">
        <f>VLOOKUP(A11,'管理用（このシートは削除しないでください）'!$K$3:$P$19,5,FALSE)</f>
        <v>#N/A</v>
      </c>
      <c r="V12" s="20" t="e">
        <f>VLOOKUP(A11,'管理用（このシートは削除しないでください）'!$K$3:$P$19,6,FALSE)</f>
        <v>#N/A</v>
      </c>
    </row>
    <row r="13" spans="1:22" s="10" customFormat="1" ht="22.5" customHeight="1" x14ac:dyDescent="0.2">
      <c r="A13" s="216"/>
      <c r="B13" s="39"/>
      <c r="C13" s="39"/>
      <c r="D13" s="40" t="str">
        <f t="shared" si="0"/>
        <v/>
      </c>
      <c r="E13" s="39"/>
      <c r="F13" s="39"/>
      <c r="G13" s="175" t="str">
        <f>IF(A13="","",MIN(D13,E13,F13))</f>
        <v/>
      </c>
      <c r="H13" s="234" t="str">
        <f>IF(A13="","",ROUNDDOWN(IF(S13="-",G13,G13*S13),-3))</f>
        <v/>
      </c>
      <c r="I13" s="176" t="str">
        <f>IF(B13="","",IF(H13="-",MIN(D13,G13),IF(S13="a",MIN(D13,G13,H13),IF(S13="b",MIN(MIN(D13,G13)*T13),H13))))</f>
        <v/>
      </c>
      <c r="J13" s="176" t="str">
        <f>IF(B13="","",ROUNDDOWN(IF(B13="","",IF(T13="B",I13,IF(H13="-",I13*U13,I13*V13))),-3))</f>
        <v/>
      </c>
      <c r="K13" s="39"/>
      <c r="L13" s="176" t="str">
        <f>IF(K13="","",ROUNDDOWN(I13-K13,-3))</f>
        <v/>
      </c>
      <c r="M13" s="176" t="str">
        <f>IF(K13="","",ROUNDDOWN(J13-K13,-3))</f>
        <v/>
      </c>
      <c r="N13" s="39"/>
      <c r="O13" s="202"/>
      <c r="P13" s="148" t="str">
        <f>IF(B13="","",(N13-O13))</f>
        <v/>
      </c>
      <c r="R13" s="10" t="e">
        <f>VLOOKUP(A12,'管理用（このシートは削除しないでください）'!$K$3:$P$19,2,FALSE)</f>
        <v>#N/A</v>
      </c>
      <c r="S13" s="20" t="e">
        <f>VLOOKUP(A12,'管理用（このシートは削除しないでください）'!$K$3:$P$19,3,)</f>
        <v>#N/A</v>
      </c>
      <c r="T13" s="10" t="e">
        <f>VLOOKUP(A12,'管理用（このシートは削除しないでください）'!$K$3:$P$19,4,FALSE)</f>
        <v>#N/A</v>
      </c>
      <c r="U13" s="20" t="e">
        <f>VLOOKUP(A12,'管理用（このシートは削除しないでください）'!$K$3:$P$19,5,FALSE)</f>
        <v>#N/A</v>
      </c>
      <c r="V13" s="20" t="e">
        <f>VLOOKUP(A12,'管理用（このシートは削除しないでください）'!$K$3:$P$19,6,FALSE)</f>
        <v>#N/A</v>
      </c>
    </row>
    <row r="14" spans="1:22" s="10" customFormat="1" ht="22.5" customHeight="1" x14ac:dyDescent="0.2">
      <c r="A14" s="209"/>
      <c r="B14" s="146"/>
      <c r="C14" s="146"/>
      <c r="D14" s="146" t="str">
        <f t="shared" si="0"/>
        <v/>
      </c>
      <c r="E14" s="146"/>
      <c r="F14" s="146"/>
      <c r="G14" s="146" t="str">
        <f t="shared" si="2"/>
        <v/>
      </c>
      <c r="H14" s="235"/>
      <c r="I14" s="146"/>
      <c r="J14" s="146"/>
      <c r="K14" s="146"/>
      <c r="L14" s="172"/>
      <c r="M14" s="146"/>
      <c r="N14" s="146"/>
      <c r="O14" s="146"/>
      <c r="P14" s="147"/>
      <c r="R14" s="10" t="e">
        <f>VLOOKUP(#REF!,'管理用（このシートは削除しないでください）'!$K$3:$P$19,2,FALSE)</f>
        <v>#REF!</v>
      </c>
      <c r="S14" s="20" t="e">
        <f>VLOOKUP(#REF!,'管理用（このシートは削除しないでください）'!$K$3:$P$19,3,)</f>
        <v>#REF!</v>
      </c>
      <c r="T14" s="10" t="e">
        <f>VLOOKUP(#REF!,'管理用（このシートは削除しないでください）'!$K$3:$P$19,4,FALSE)</f>
        <v>#REF!</v>
      </c>
      <c r="U14" s="20" t="e">
        <f>VLOOKUP(#REF!,'管理用（このシートは削除しないでください）'!$K$3:$P$19,5,FALSE)</f>
        <v>#REF!</v>
      </c>
      <c r="V14" s="20" t="e">
        <f>VLOOKUP(#REF!,'管理用（このシートは削除しないでください）'!$K$3:$P$19,6,FALSE)</f>
        <v>#REF!</v>
      </c>
    </row>
    <row r="15" spans="1:22" s="10" customFormat="1" ht="22.5" customHeight="1" thickBot="1" x14ac:dyDescent="0.25">
      <c r="A15" s="216"/>
      <c r="B15" s="41"/>
      <c r="C15" s="41"/>
      <c r="D15" s="42" t="str">
        <f t="shared" si="0"/>
        <v/>
      </c>
      <c r="E15" s="41"/>
      <c r="F15" s="41"/>
      <c r="G15" s="230" t="str">
        <f>IF(A15="","",MIN(D15,E15,F15))</f>
        <v/>
      </c>
      <c r="H15" s="230" t="str">
        <f>IF(A15="","",ROUNDDOWN(IF(S15="-",G15,G15*S15),-3))</f>
        <v/>
      </c>
      <c r="I15" s="230" t="str">
        <f>IF(B15="","",IF(H15="-",MIN(D15,G15),IF(S15="a",MIN(D15,G15,H15),IF(S15="b",MIN(MIN(D15,G15)*T15),H15))))</f>
        <v/>
      </c>
      <c r="J15" s="230" t="str">
        <f>IF(B15="","",ROUNDDOWN(IF(B15="","",IF(T15="B",I15,IF(H15="-",I15*U15,I15*V15))),-3))</f>
        <v/>
      </c>
      <c r="K15" s="41"/>
      <c r="L15" s="176" t="str">
        <f>IF(K15="","",ROUNDDOWN(I15-K15,-3))</f>
        <v/>
      </c>
      <c r="M15" s="230" t="str">
        <f>IF(K15="","",ROUNDDOWN(J15-K15,-3))</f>
        <v/>
      </c>
      <c r="N15" s="41"/>
      <c r="O15" s="203"/>
      <c r="P15" s="149" t="str">
        <f>IF(B15="","",(N15-O15))</f>
        <v/>
      </c>
      <c r="R15" s="10" t="e">
        <f>VLOOKUP(A14,'管理用（このシートは削除しないでください）'!$K$3:$P$19,2,FALSE)</f>
        <v>#N/A</v>
      </c>
      <c r="S15" s="20" t="e">
        <f>VLOOKUP(A14,'管理用（このシートは削除しないでください）'!$K$3:$P$19,3,)</f>
        <v>#N/A</v>
      </c>
      <c r="T15" s="10" t="e">
        <f>VLOOKUP(A14,'管理用（このシートは削除しないでください）'!$K$3:$P$19,4,FALSE)</f>
        <v>#N/A</v>
      </c>
      <c r="U15" s="20" t="e">
        <f>VLOOKUP(A14,'管理用（このシートは削除しないでください）'!$K$3:$P$19,5,FALSE)</f>
        <v>#N/A</v>
      </c>
      <c r="V15" s="20" t="e">
        <f>VLOOKUP(A14,'管理用（このシートは削除しないでください）'!$K$3:$P$19,6,FALSE)</f>
        <v>#N/A</v>
      </c>
    </row>
    <row r="16" spans="1:22" ht="22.5" customHeight="1" thickTop="1" thickBot="1" x14ac:dyDescent="0.25">
      <c r="A16" s="150" t="s">
        <v>34</v>
      </c>
      <c r="B16" s="43" t="str">
        <f>IF(SUM(B8:B15)=0,"",SUM(B8:B15))</f>
        <v/>
      </c>
      <c r="C16" s="43" t="str">
        <f>IF(B16="","",SUM(C8:C15))</f>
        <v/>
      </c>
      <c r="D16" s="43" t="str">
        <f t="shared" ref="D16:P16" si="3">IF(SUM(D8:D15)=0,"",SUM(D8:D15))</f>
        <v/>
      </c>
      <c r="E16" s="43" t="str">
        <f t="shared" si="3"/>
        <v/>
      </c>
      <c r="F16" s="43" t="str">
        <f t="shared" si="3"/>
        <v/>
      </c>
      <c r="G16" s="43" t="str">
        <f t="shared" si="3"/>
        <v/>
      </c>
      <c r="H16" s="43" t="str">
        <f t="shared" si="3"/>
        <v/>
      </c>
      <c r="I16" s="43" t="str">
        <f t="shared" si="3"/>
        <v/>
      </c>
      <c r="J16" s="43" t="str">
        <f t="shared" si="3"/>
        <v/>
      </c>
      <c r="K16" s="182" t="str">
        <f t="shared" si="3"/>
        <v/>
      </c>
      <c r="L16" s="182" t="str">
        <f t="shared" si="3"/>
        <v/>
      </c>
      <c r="M16" s="43" t="str">
        <f t="shared" si="3"/>
        <v/>
      </c>
      <c r="N16" s="43" t="str">
        <f t="shared" si="3"/>
        <v/>
      </c>
      <c r="O16" s="43" t="str">
        <f t="shared" si="3"/>
        <v/>
      </c>
      <c r="P16" s="151" t="str">
        <f t="shared" si="3"/>
        <v/>
      </c>
    </row>
    <row r="17" spans="1:18" ht="13.5" thickTop="1" x14ac:dyDescent="0.2">
      <c r="A17" s="45"/>
      <c r="B17" s="46"/>
      <c r="C17" s="46"/>
      <c r="D17" s="46"/>
      <c r="E17" s="46"/>
      <c r="F17" s="46"/>
      <c r="G17" s="46"/>
      <c r="H17" s="46"/>
      <c r="I17" s="46"/>
      <c r="J17" s="46"/>
      <c r="K17" s="46"/>
      <c r="L17" s="162"/>
      <c r="M17" s="46"/>
      <c r="N17" s="46"/>
      <c r="O17" s="46"/>
      <c r="P17" s="46"/>
      <c r="R17" s="3" t="s">
        <v>176</v>
      </c>
    </row>
    <row r="18" spans="1:18" s="3" customFormat="1" x14ac:dyDescent="0.2">
      <c r="A18" s="32" t="s">
        <v>227</v>
      </c>
      <c r="B18" s="33"/>
      <c r="C18" s="33"/>
      <c r="D18" s="33"/>
      <c r="E18" s="33"/>
      <c r="F18" s="33"/>
      <c r="G18" s="33"/>
      <c r="H18" s="33"/>
      <c r="I18" s="33"/>
      <c r="J18" s="33"/>
      <c r="K18" s="33"/>
      <c r="L18" s="162"/>
      <c r="M18" s="33"/>
      <c r="N18" s="33"/>
      <c r="O18" s="33"/>
      <c r="P18" s="33"/>
      <c r="R18" s="3" t="s">
        <v>174</v>
      </c>
    </row>
    <row r="19" spans="1:18" s="3" customFormat="1" x14ac:dyDescent="0.2">
      <c r="A19" s="44" t="s">
        <v>230</v>
      </c>
      <c r="B19" s="33"/>
      <c r="C19" s="33"/>
      <c r="D19" s="33"/>
      <c r="E19" s="33"/>
      <c r="F19" s="33"/>
      <c r="G19" s="33"/>
      <c r="H19" s="33"/>
      <c r="I19" s="33"/>
      <c r="J19" s="33"/>
      <c r="K19" s="33"/>
      <c r="L19" s="162"/>
      <c r="M19" s="33"/>
      <c r="N19" s="33"/>
      <c r="O19" s="33"/>
      <c r="P19" s="33"/>
      <c r="R19" s="3" t="s">
        <v>177</v>
      </c>
    </row>
    <row r="20" spans="1:18" s="3" customFormat="1" x14ac:dyDescent="0.2">
      <c r="A20" s="44" t="s">
        <v>231</v>
      </c>
      <c r="B20" s="33"/>
      <c r="C20" s="33"/>
      <c r="D20" s="33"/>
      <c r="E20" s="33"/>
      <c r="F20" s="33"/>
      <c r="G20" s="33"/>
      <c r="H20" s="33"/>
      <c r="I20" s="33"/>
      <c r="J20" s="33"/>
      <c r="K20" s="33"/>
      <c r="L20" s="226"/>
      <c r="M20" s="33"/>
      <c r="N20" s="33"/>
      <c r="O20" s="33"/>
      <c r="P20" s="33"/>
    </row>
    <row r="21" spans="1:18" s="3" customFormat="1" x14ac:dyDescent="0.2">
      <c r="A21" s="44" t="s">
        <v>295</v>
      </c>
      <c r="B21" s="33"/>
      <c r="C21" s="33"/>
      <c r="D21" s="33"/>
      <c r="E21" s="33"/>
      <c r="F21" s="33"/>
      <c r="G21" s="33"/>
      <c r="H21" s="33"/>
      <c r="I21" s="33"/>
      <c r="J21" s="33"/>
      <c r="K21" s="33"/>
      <c r="L21" s="227"/>
      <c r="M21" s="33"/>
      <c r="N21" s="33"/>
      <c r="O21" s="33"/>
      <c r="P21" s="33"/>
    </row>
    <row r="22" spans="1:18" s="3" customFormat="1" x14ac:dyDescent="0.2">
      <c r="A22" s="44" t="s">
        <v>296</v>
      </c>
      <c r="B22" s="33"/>
      <c r="C22" s="33"/>
      <c r="D22" s="33"/>
      <c r="E22" s="33"/>
      <c r="F22" s="33"/>
      <c r="G22" s="33"/>
      <c r="H22" s="33"/>
      <c r="I22" s="33"/>
      <c r="J22" s="33"/>
      <c r="K22" s="33"/>
      <c r="M22" s="33"/>
      <c r="N22" s="33"/>
      <c r="O22" s="33"/>
      <c r="P22" s="33"/>
    </row>
    <row r="23" spans="1:18" s="3" customFormat="1" x14ac:dyDescent="0.2">
      <c r="A23" s="2"/>
    </row>
    <row r="24" spans="1:18" s="3" customFormat="1" x14ac:dyDescent="0.2">
      <c r="A24" s="2"/>
    </row>
    <row r="25" spans="1:18" s="3" customFormat="1" x14ac:dyDescent="0.2">
      <c r="A25" s="2"/>
    </row>
    <row r="26" spans="1:18" s="3" customFormat="1" x14ac:dyDescent="0.2">
      <c r="A26" s="2"/>
    </row>
    <row r="27" spans="1:18" s="3" customFormat="1" x14ac:dyDescent="0.2">
      <c r="A27" s="2"/>
    </row>
    <row r="28" spans="1:18" s="3" customFormat="1" x14ac:dyDescent="0.2">
      <c r="A28" s="2"/>
    </row>
    <row r="29" spans="1:18" s="3" customFormat="1" x14ac:dyDescent="0.2">
      <c r="A29" s="2"/>
    </row>
    <row r="30" spans="1:18" s="3" customFormat="1" x14ac:dyDescent="0.2">
      <c r="A30" s="2"/>
    </row>
    <row r="31" spans="1:18" s="3" customFormat="1" x14ac:dyDescent="0.2">
      <c r="A31" s="2"/>
    </row>
  </sheetData>
  <mergeCells count="3">
    <mergeCell ref="A2:P2"/>
    <mergeCell ref="N4:P4"/>
    <mergeCell ref="A5:A6"/>
  </mergeCells>
  <phoneticPr fontId="2"/>
  <dataValidations count="2">
    <dataValidation type="list" allowBlank="1" showInputMessage="1" showErrorMessage="1" sqref="A9 A13 A11 A15" xr:uid="{E0D346C8-C87F-4482-9A3A-01AFFDABA161}">
      <formula1>$R$17:$R$19</formula1>
    </dataValidation>
    <dataValidation type="list" allowBlank="1" showInputMessage="1" showErrorMessage="1" sqref="A8 A10 A12 A14" xr:uid="{47EBE512-63BF-4EE0-9BD4-E0E690F7E36A}">
      <formula1>"新興感染症対応力強化事業（病室の感染対策に係る整備）,新興感染症対応力強化事業（病室の感染対策に係る整備以外）"</formula1>
    </dataValidation>
  </dataValidations>
  <printOptions horizontalCentered="1"/>
  <pageMargins left="0.51181102362204722" right="0.51181102362204722" top="0.74803149606299213" bottom="0.74803149606299213" header="0.31496062992125984" footer="0.31496062992125984"/>
  <pageSetup paperSize="9" scale="80" orientation="landscape" blackAndWhite="1" r:id="rId1"/>
  <ignoredErrors>
    <ignoredError sqref="C16 G10 G1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P57"/>
  <sheetViews>
    <sheetView view="pageBreakPreview" zoomScaleNormal="100" zoomScaleSheetLayoutView="100" workbookViewId="0">
      <selection activeCell="A51" sqref="A51:I54"/>
    </sheetView>
  </sheetViews>
  <sheetFormatPr defaultColWidth="9" defaultRowHeight="13" x14ac:dyDescent="0.2"/>
  <cols>
    <col min="1" max="3" width="6.90625" style="7" customWidth="1"/>
    <col min="4" max="4" width="7.08984375" style="7" customWidth="1"/>
    <col min="5" max="6" width="7.453125" style="7" customWidth="1"/>
    <col min="7" max="8" width="15" style="7" customWidth="1"/>
    <col min="9" max="9" width="17.90625" style="7" customWidth="1"/>
    <col min="10" max="10" width="0" style="7" hidden="1" customWidth="1"/>
    <col min="11" max="16384" width="9" style="7"/>
  </cols>
  <sheetData>
    <row r="1" spans="1:12" x14ac:dyDescent="0.2">
      <c r="A1" s="45" t="s">
        <v>101</v>
      </c>
      <c r="B1" s="46"/>
      <c r="C1" s="46"/>
      <c r="D1" s="46"/>
      <c r="E1" s="46"/>
      <c r="F1" s="46"/>
      <c r="G1" s="46"/>
      <c r="H1" s="46"/>
      <c r="I1" s="46"/>
    </row>
    <row r="2" spans="1:12" ht="19.5" customHeight="1" x14ac:dyDescent="0.2">
      <c r="A2" s="405" t="s">
        <v>52</v>
      </c>
      <c r="B2" s="405"/>
      <c r="C2" s="405"/>
      <c r="D2" s="405"/>
      <c r="E2" s="405"/>
      <c r="F2" s="405"/>
      <c r="G2" s="405"/>
      <c r="H2" s="405"/>
      <c r="I2" s="405"/>
    </row>
    <row r="3" spans="1:12" ht="7.5" customHeight="1" x14ac:dyDescent="0.2">
      <c r="A3" s="45"/>
      <c r="B3" s="46"/>
      <c r="C3" s="46"/>
      <c r="D3" s="46"/>
      <c r="E3" s="46"/>
      <c r="F3" s="46"/>
      <c r="G3" s="46"/>
      <c r="H3" s="46"/>
      <c r="I3" s="46"/>
    </row>
    <row r="4" spans="1:12" s="10" customFormat="1" ht="18.75" customHeight="1" x14ac:dyDescent="0.2">
      <c r="A4" s="409" t="s">
        <v>153</v>
      </c>
      <c r="B4" s="409"/>
      <c r="C4" s="409"/>
      <c r="D4" s="387"/>
      <c r="E4" s="383"/>
      <c r="F4" s="383"/>
      <c r="G4" s="383"/>
      <c r="H4" s="383"/>
      <c r="I4" s="384"/>
      <c r="J4" s="8"/>
      <c r="K4" s="10" t="s">
        <v>392</v>
      </c>
    </row>
    <row r="5" spans="1:12" s="10" customFormat="1" ht="18.75" customHeight="1" x14ac:dyDescent="0.2">
      <c r="A5" s="410" t="s">
        <v>94</v>
      </c>
      <c r="B5" s="410"/>
      <c r="C5" s="410"/>
      <c r="D5" s="411" t="s">
        <v>9</v>
      </c>
      <c r="E5" s="412"/>
      <c r="F5" s="412"/>
      <c r="G5" s="413"/>
      <c r="H5" s="409" t="s">
        <v>77</v>
      </c>
      <c r="I5" s="409"/>
      <c r="J5" s="9"/>
      <c r="K5" s="22"/>
      <c r="L5" s="22"/>
    </row>
    <row r="6" spans="1:12" s="10" customFormat="1" ht="22.5" customHeight="1" x14ac:dyDescent="0.2">
      <c r="A6" s="415"/>
      <c r="B6" s="416"/>
      <c r="C6" s="417"/>
      <c r="D6" s="415"/>
      <c r="E6" s="416"/>
      <c r="F6" s="416"/>
      <c r="G6" s="417"/>
      <c r="H6" s="418"/>
      <c r="I6" s="418"/>
      <c r="J6" s="9"/>
      <c r="K6" s="10" t="s">
        <v>392</v>
      </c>
      <c r="L6" s="22"/>
    </row>
    <row r="7" spans="1:12" s="10" customFormat="1" ht="14.25" customHeight="1" x14ac:dyDescent="0.2">
      <c r="A7" s="409" t="s">
        <v>95</v>
      </c>
      <c r="B7" s="409"/>
      <c r="C7" s="409"/>
      <c r="D7" s="396"/>
      <c r="E7" s="397"/>
      <c r="F7" s="397"/>
      <c r="G7" s="397"/>
      <c r="H7" s="397"/>
      <c r="I7" s="398"/>
      <c r="J7" s="8"/>
      <c r="K7" s="10" t="s">
        <v>102</v>
      </c>
    </row>
    <row r="8" spans="1:12" s="10" customFormat="1" ht="13.5" customHeight="1" x14ac:dyDescent="0.2">
      <c r="A8" s="425" t="s">
        <v>89</v>
      </c>
      <c r="B8" s="425"/>
      <c r="C8" s="425"/>
      <c r="D8" s="426" t="s">
        <v>14</v>
      </c>
      <c r="E8" s="426"/>
      <c r="F8" s="426"/>
      <c r="G8" s="426"/>
      <c r="H8" s="426"/>
      <c r="I8" s="427"/>
      <c r="J8" s="414"/>
    </row>
    <row r="9" spans="1:12" s="10" customFormat="1" ht="13.5" customHeight="1" x14ac:dyDescent="0.2">
      <c r="A9" s="425"/>
      <c r="B9" s="425"/>
      <c r="C9" s="425"/>
      <c r="D9" s="47" t="s">
        <v>105</v>
      </c>
      <c r="E9" s="428"/>
      <c r="F9" s="428"/>
      <c r="G9" s="428"/>
      <c r="H9" s="287" t="s">
        <v>103</v>
      </c>
      <c r="I9" s="48"/>
      <c r="J9" s="414"/>
      <c r="K9" s="10" t="s">
        <v>104</v>
      </c>
    </row>
    <row r="10" spans="1:12" s="10" customFormat="1" ht="13.5" customHeight="1" x14ac:dyDescent="0.2">
      <c r="A10" s="425"/>
      <c r="B10" s="425"/>
      <c r="C10" s="425"/>
      <c r="D10" s="429" t="s">
        <v>137</v>
      </c>
      <c r="E10" s="430"/>
      <c r="F10" s="430"/>
      <c r="G10" s="287" t="s">
        <v>408</v>
      </c>
      <c r="H10" s="49"/>
      <c r="I10" s="48"/>
      <c r="J10" s="414"/>
    </row>
    <row r="11" spans="1:12" s="10" customFormat="1" ht="14.25" customHeight="1" x14ac:dyDescent="0.2">
      <c r="A11" s="425"/>
      <c r="B11" s="425"/>
      <c r="C11" s="425"/>
      <c r="D11" s="431" t="s">
        <v>136</v>
      </c>
      <c r="E11" s="432"/>
      <c r="F11" s="432"/>
      <c r="G11" s="288" t="s">
        <v>408</v>
      </c>
      <c r="H11" s="50"/>
      <c r="I11" s="51"/>
      <c r="J11" s="8"/>
    </row>
    <row r="12" spans="1:12" s="10" customFormat="1" ht="13.5" customHeight="1" x14ac:dyDescent="0.2">
      <c r="A12" s="419" t="s">
        <v>15</v>
      </c>
      <c r="B12" s="420"/>
      <c r="C12" s="421"/>
      <c r="D12" s="52" t="s">
        <v>138</v>
      </c>
      <c r="E12" s="433" t="s">
        <v>141</v>
      </c>
      <c r="F12" s="433"/>
      <c r="G12" s="53" t="s">
        <v>139</v>
      </c>
      <c r="H12" s="54" t="s">
        <v>142</v>
      </c>
      <c r="I12" s="289" t="s">
        <v>140</v>
      </c>
      <c r="J12" s="8"/>
    </row>
    <row r="13" spans="1:12" s="10" customFormat="1" ht="13.5" customHeight="1" x14ac:dyDescent="0.2">
      <c r="A13" s="422" t="s">
        <v>96</v>
      </c>
      <c r="B13" s="423"/>
      <c r="C13" s="423"/>
      <c r="D13" s="423"/>
      <c r="E13" s="423"/>
      <c r="F13" s="423"/>
      <c r="G13" s="423"/>
      <c r="H13" s="423"/>
      <c r="I13" s="424"/>
      <c r="J13" s="9"/>
    </row>
    <row r="14" spans="1:12" s="10" customFormat="1" ht="14.25" customHeight="1" x14ac:dyDescent="0.2">
      <c r="A14" s="55" t="s">
        <v>42</v>
      </c>
      <c r="B14" s="425" t="s">
        <v>41</v>
      </c>
      <c r="C14" s="425"/>
      <c r="D14" s="419"/>
      <c r="E14" s="425" t="s">
        <v>37</v>
      </c>
      <c r="F14" s="425"/>
      <c r="G14" s="55" t="s">
        <v>38</v>
      </c>
      <c r="H14" s="55" t="s">
        <v>40</v>
      </c>
      <c r="I14" s="56" t="s">
        <v>39</v>
      </c>
      <c r="J14" s="8"/>
    </row>
    <row r="15" spans="1:12" s="10" customFormat="1" ht="13.5" customHeight="1" x14ac:dyDescent="0.2">
      <c r="A15" s="57" t="s">
        <v>10</v>
      </c>
      <c r="B15" s="423" t="s">
        <v>13</v>
      </c>
      <c r="C15" s="423"/>
      <c r="D15" s="423"/>
      <c r="E15" s="434" t="s">
        <v>11</v>
      </c>
      <c r="F15" s="435"/>
      <c r="G15" s="58" t="s">
        <v>16</v>
      </c>
      <c r="H15" s="58" t="s">
        <v>12</v>
      </c>
      <c r="I15" s="48" t="s">
        <v>0</v>
      </c>
      <c r="J15" s="414"/>
    </row>
    <row r="16" spans="1:12" s="10" customFormat="1" ht="13.5" customHeight="1" x14ac:dyDescent="0.2">
      <c r="A16" s="436" t="s">
        <v>43</v>
      </c>
      <c r="B16" s="328"/>
      <c r="C16" s="328"/>
      <c r="D16" s="328"/>
      <c r="E16" s="329"/>
      <c r="F16" s="330"/>
      <c r="G16" s="262" t="str">
        <f t="shared" ref="G16:G24" si="0">IF(H16="","",H16/E16)</f>
        <v/>
      </c>
      <c r="H16" s="263"/>
      <c r="I16" s="48" t="s">
        <v>0</v>
      </c>
      <c r="J16" s="414"/>
    </row>
    <row r="17" spans="1:11" s="10" customFormat="1" ht="13.5" customHeight="1" x14ac:dyDescent="0.2">
      <c r="A17" s="436"/>
      <c r="B17" s="328"/>
      <c r="C17" s="328"/>
      <c r="D17" s="328"/>
      <c r="E17" s="329"/>
      <c r="F17" s="330"/>
      <c r="G17" s="262" t="str">
        <f t="shared" si="0"/>
        <v/>
      </c>
      <c r="H17" s="263"/>
      <c r="I17" s="48" t="s">
        <v>0</v>
      </c>
      <c r="J17" s="414"/>
    </row>
    <row r="18" spans="1:11" s="10" customFormat="1" ht="13.5" customHeight="1" x14ac:dyDescent="0.2">
      <c r="A18" s="436"/>
      <c r="B18" s="328"/>
      <c r="C18" s="328"/>
      <c r="D18" s="328"/>
      <c r="E18" s="329"/>
      <c r="F18" s="330"/>
      <c r="G18" s="262" t="str">
        <f t="shared" si="0"/>
        <v/>
      </c>
      <c r="H18" s="263"/>
      <c r="I18" s="48" t="s">
        <v>0</v>
      </c>
      <c r="J18" s="414"/>
    </row>
    <row r="19" spans="1:11" s="10" customFormat="1" ht="13.5" customHeight="1" x14ac:dyDescent="0.2">
      <c r="A19" s="436"/>
      <c r="B19" s="328" t="s">
        <v>13</v>
      </c>
      <c r="C19" s="328"/>
      <c r="D19" s="328"/>
      <c r="E19" s="329" t="s">
        <v>13</v>
      </c>
      <c r="F19" s="330"/>
      <c r="G19" s="262" t="str">
        <f t="shared" si="0"/>
        <v/>
      </c>
      <c r="H19" s="263"/>
      <c r="I19" s="48" t="s">
        <v>0</v>
      </c>
      <c r="J19" s="414"/>
    </row>
    <row r="20" spans="1:11" s="10" customFormat="1" x14ac:dyDescent="0.2">
      <c r="A20" s="436"/>
      <c r="B20" s="328" t="s">
        <v>13</v>
      </c>
      <c r="C20" s="328"/>
      <c r="D20" s="328"/>
      <c r="E20" s="329" t="s">
        <v>13</v>
      </c>
      <c r="F20" s="330"/>
      <c r="G20" s="262" t="str">
        <f t="shared" si="0"/>
        <v/>
      </c>
      <c r="H20" s="263"/>
      <c r="I20" s="48" t="s">
        <v>0</v>
      </c>
      <c r="J20" s="8"/>
    </row>
    <row r="21" spans="1:11" s="10" customFormat="1" ht="15" customHeight="1" x14ac:dyDescent="0.2">
      <c r="A21" s="436"/>
      <c r="B21" s="328" t="s">
        <v>13</v>
      </c>
      <c r="C21" s="328"/>
      <c r="D21" s="328"/>
      <c r="E21" s="329" t="s">
        <v>13</v>
      </c>
      <c r="F21" s="330"/>
      <c r="G21" s="262" t="str">
        <f t="shared" si="0"/>
        <v/>
      </c>
      <c r="H21" s="263"/>
      <c r="I21" s="48" t="s">
        <v>0</v>
      </c>
      <c r="J21" s="8"/>
    </row>
    <row r="22" spans="1:11" s="10" customFormat="1" ht="15" customHeight="1" x14ac:dyDescent="0.2">
      <c r="A22" s="436"/>
      <c r="B22" s="328" t="s">
        <v>13</v>
      </c>
      <c r="C22" s="328"/>
      <c r="D22" s="328"/>
      <c r="E22" s="329" t="s">
        <v>13</v>
      </c>
      <c r="F22" s="330"/>
      <c r="G22" s="262" t="str">
        <f t="shared" si="0"/>
        <v/>
      </c>
      <c r="H22" s="263"/>
      <c r="I22" s="48" t="s">
        <v>0</v>
      </c>
      <c r="J22" s="11"/>
    </row>
    <row r="23" spans="1:11" s="10" customFormat="1" ht="15" customHeight="1" x14ac:dyDescent="0.2">
      <c r="A23" s="59"/>
      <c r="B23" s="249"/>
      <c r="C23" s="249"/>
      <c r="D23" s="249"/>
      <c r="E23" s="329" t="s">
        <v>13</v>
      </c>
      <c r="F23" s="330"/>
      <c r="G23" s="262" t="str">
        <f t="shared" si="0"/>
        <v/>
      </c>
      <c r="H23" s="263"/>
      <c r="I23" s="48"/>
      <c r="J23" s="11"/>
    </row>
    <row r="24" spans="1:11" s="10" customFormat="1" ht="15" customHeight="1" x14ac:dyDescent="0.2">
      <c r="A24" s="59"/>
      <c r="B24" s="249"/>
      <c r="C24" s="249"/>
      <c r="D24" s="249"/>
      <c r="E24" s="329" t="s">
        <v>13</v>
      </c>
      <c r="F24" s="330"/>
      <c r="G24" s="262" t="str">
        <f t="shared" si="0"/>
        <v/>
      </c>
      <c r="H24" s="263"/>
      <c r="I24" s="48"/>
      <c r="J24" s="11"/>
    </row>
    <row r="25" spans="1:11" s="10" customFormat="1" ht="15" customHeight="1" x14ac:dyDescent="0.2">
      <c r="A25" s="60"/>
      <c r="B25" s="437" t="s">
        <v>17</v>
      </c>
      <c r="C25" s="438"/>
      <c r="D25" s="438"/>
      <c r="E25" s="439" t="str">
        <f>IF(SUM(E16:F24)=0,"",SUM(E16:F24))</f>
        <v/>
      </c>
      <c r="F25" s="439"/>
      <c r="G25" s="218" t="str">
        <f>IF(H25="","",H25/E25)</f>
        <v/>
      </c>
      <c r="H25" s="188" t="str">
        <f>IF(SUM(H16:H24)=0,"",SUM(H16:H24))</f>
        <v/>
      </c>
      <c r="I25" s="63"/>
      <c r="J25" s="11"/>
    </row>
    <row r="26" spans="1:11" s="10" customFormat="1" ht="13" customHeight="1" x14ac:dyDescent="0.2">
      <c r="A26" s="65" t="s">
        <v>10</v>
      </c>
      <c r="B26" s="440"/>
      <c r="C26" s="441"/>
      <c r="D26" s="442"/>
      <c r="E26" s="443" t="s">
        <v>11</v>
      </c>
      <c r="F26" s="444"/>
      <c r="G26" s="189" t="s">
        <v>16</v>
      </c>
      <c r="H26" s="189" t="s">
        <v>12</v>
      </c>
      <c r="I26" s="48" t="s">
        <v>0</v>
      </c>
      <c r="J26" s="8"/>
      <c r="K26" s="10" t="s">
        <v>106</v>
      </c>
    </row>
    <row r="27" spans="1:11" s="10" customFormat="1" ht="13.5" customHeight="1" x14ac:dyDescent="0.2">
      <c r="A27" s="445" t="s">
        <v>85</v>
      </c>
      <c r="B27" s="338"/>
      <c r="C27" s="328"/>
      <c r="D27" s="339"/>
      <c r="E27" s="340" t="s">
        <v>13</v>
      </c>
      <c r="F27" s="341"/>
      <c r="G27" s="262" t="str">
        <f t="shared" ref="G27:G35" si="1">IF(H27="","",H27/E27)</f>
        <v/>
      </c>
      <c r="H27" s="263"/>
      <c r="I27" s="48" t="s">
        <v>0</v>
      </c>
      <c r="J27" s="8"/>
    </row>
    <row r="28" spans="1:11" s="10" customFormat="1" x14ac:dyDescent="0.2">
      <c r="A28" s="445"/>
      <c r="B28" s="338"/>
      <c r="C28" s="328"/>
      <c r="D28" s="339"/>
      <c r="E28" s="340"/>
      <c r="F28" s="341"/>
      <c r="G28" s="262" t="str">
        <f t="shared" si="1"/>
        <v/>
      </c>
      <c r="H28" s="263"/>
      <c r="I28" s="48" t="s">
        <v>0</v>
      </c>
      <c r="J28" s="8"/>
    </row>
    <row r="29" spans="1:11" s="10" customFormat="1" x14ac:dyDescent="0.2">
      <c r="A29" s="445"/>
      <c r="B29" s="446" t="s">
        <v>13</v>
      </c>
      <c r="C29" s="447"/>
      <c r="D29" s="448"/>
      <c r="E29" s="449"/>
      <c r="F29" s="450"/>
      <c r="G29" s="190" t="str">
        <f t="shared" si="1"/>
        <v/>
      </c>
      <c r="H29" s="187"/>
      <c r="I29" s="48" t="s">
        <v>0</v>
      </c>
      <c r="J29" s="8"/>
    </row>
    <row r="30" spans="1:11" s="10" customFormat="1" x14ac:dyDescent="0.2">
      <c r="A30" s="445"/>
      <c r="B30" s="446" t="s">
        <v>13</v>
      </c>
      <c r="C30" s="447"/>
      <c r="D30" s="448"/>
      <c r="E30" s="449"/>
      <c r="F30" s="450"/>
      <c r="G30" s="190" t="str">
        <f t="shared" si="1"/>
        <v/>
      </c>
      <c r="H30" s="187"/>
      <c r="I30" s="48" t="s">
        <v>0</v>
      </c>
      <c r="J30" s="8"/>
    </row>
    <row r="31" spans="1:11" s="10" customFormat="1" x14ac:dyDescent="0.2">
      <c r="A31" s="445"/>
      <c r="B31" s="446" t="s">
        <v>13</v>
      </c>
      <c r="C31" s="447"/>
      <c r="D31" s="448"/>
      <c r="E31" s="449" t="s">
        <v>13</v>
      </c>
      <c r="F31" s="450"/>
      <c r="G31" s="190" t="str">
        <f t="shared" si="1"/>
        <v/>
      </c>
      <c r="H31" s="187"/>
      <c r="I31" s="48" t="s">
        <v>0</v>
      </c>
      <c r="J31" s="8"/>
    </row>
    <row r="32" spans="1:11" s="10" customFormat="1" x14ac:dyDescent="0.2">
      <c r="A32" s="445"/>
      <c r="B32" s="446" t="s">
        <v>13</v>
      </c>
      <c r="C32" s="447"/>
      <c r="D32" s="448"/>
      <c r="E32" s="449" t="s">
        <v>13</v>
      </c>
      <c r="F32" s="450"/>
      <c r="G32" s="190" t="str">
        <f t="shared" si="1"/>
        <v/>
      </c>
      <c r="H32" s="187"/>
      <c r="I32" s="48" t="s">
        <v>0</v>
      </c>
      <c r="J32" s="8"/>
    </row>
    <row r="33" spans="1:11" s="10" customFormat="1" x14ac:dyDescent="0.2">
      <c r="A33" s="445"/>
      <c r="B33" s="446" t="s">
        <v>13</v>
      </c>
      <c r="C33" s="447"/>
      <c r="D33" s="448"/>
      <c r="E33" s="449" t="s">
        <v>13</v>
      </c>
      <c r="F33" s="450"/>
      <c r="G33" s="190" t="str">
        <f t="shared" si="1"/>
        <v/>
      </c>
      <c r="H33" s="187"/>
      <c r="I33" s="48" t="s">
        <v>0</v>
      </c>
      <c r="J33" s="8"/>
    </row>
    <row r="34" spans="1:11" s="10" customFormat="1" x14ac:dyDescent="0.2">
      <c r="A34" s="66"/>
      <c r="B34" s="219"/>
      <c r="C34" s="228"/>
      <c r="D34" s="220"/>
      <c r="E34" s="449" t="s">
        <v>13</v>
      </c>
      <c r="F34" s="450"/>
      <c r="G34" s="190" t="str">
        <f t="shared" si="1"/>
        <v/>
      </c>
      <c r="H34" s="187"/>
      <c r="I34" s="48"/>
      <c r="J34" s="8"/>
    </row>
    <row r="35" spans="1:11" s="10" customFormat="1" x14ac:dyDescent="0.2">
      <c r="A35" s="66"/>
      <c r="B35" s="191"/>
      <c r="C35" s="186"/>
      <c r="D35" s="192"/>
      <c r="E35" s="449" t="s">
        <v>13</v>
      </c>
      <c r="F35" s="450"/>
      <c r="G35" s="190" t="str">
        <f t="shared" si="1"/>
        <v/>
      </c>
      <c r="H35" s="187"/>
      <c r="I35" s="48"/>
      <c r="J35" s="8"/>
    </row>
    <row r="36" spans="1:11" s="10" customFormat="1" ht="15" customHeight="1" x14ac:dyDescent="0.2">
      <c r="A36" s="64"/>
      <c r="B36" s="451" t="s">
        <v>17</v>
      </c>
      <c r="C36" s="451"/>
      <c r="D36" s="451"/>
      <c r="E36" s="452" t="str">
        <f>IF(SUM(E27:F35)=0,"",SUM(E27:F35))</f>
        <v/>
      </c>
      <c r="F36" s="452"/>
      <c r="G36" s="61" t="str">
        <f>IF(H36="","",H36/E36)</f>
        <v/>
      </c>
      <c r="H36" s="62" t="str">
        <f>IF(SUM(H27:H35)=0,"",SUM(H27:H35))</f>
        <v/>
      </c>
      <c r="I36" s="63"/>
      <c r="J36" s="8"/>
    </row>
    <row r="37" spans="1:11" s="10" customFormat="1" ht="15" customHeight="1" x14ac:dyDescent="0.2">
      <c r="A37" s="453" t="s">
        <v>79</v>
      </c>
      <c r="B37" s="453"/>
      <c r="C37" s="453"/>
      <c r="D37" s="453"/>
      <c r="E37" s="454" t="str">
        <f>IF(E36="",E25,E25+E36)</f>
        <v/>
      </c>
      <c r="F37" s="455"/>
      <c r="G37" s="67" t="str">
        <f>IF(H37="","",H37/E37)</f>
        <v/>
      </c>
      <c r="H37" s="68" t="str">
        <f>IF(H36="",H25,H25+H36)</f>
        <v/>
      </c>
      <c r="I37" s="69"/>
      <c r="J37" s="8"/>
    </row>
    <row r="38" spans="1:11" s="10" customFormat="1" x14ac:dyDescent="0.2">
      <c r="A38" s="456" t="s">
        <v>97</v>
      </c>
      <c r="B38" s="456"/>
      <c r="C38" s="456"/>
      <c r="D38" s="456"/>
      <c r="E38" s="456"/>
      <c r="F38" s="456"/>
      <c r="G38" s="456"/>
      <c r="H38" s="456"/>
      <c r="I38" s="456"/>
      <c r="J38" s="8"/>
    </row>
    <row r="39" spans="1:11" s="10" customFormat="1" x14ac:dyDescent="0.2">
      <c r="A39" s="453" t="s">
        <v>86</v>
      </c>
      <c r="B39" s="453"/>
      <c r="C39" s="453"/>
      <c r="D39" s="453"/>
      <c r="E39" s="453" t="s">
        <v>87</v>
      </c>
      <c r="F39" s="453"/>
      <c r="G39" s="453"/>
      <c r="H39" s="453" t="s">
        <v>88</v>
      </c>
      <c r="I39" s="453"/>
      <c r="J39" s="8"/>
    </row>
    <row r="40" spans="1:11" s="10" customFormat="1" ht="13.5" customHeight="1" x14ac:dyDescent="0.2">
      <c r="A40" s="457"/>
      <c r="B40" s="458"/>
      <c r="C40" s="458"/>
      <c r="D40" s="459"/>
      <c r="E40" s="460" t="s">
        <v>80</v>
      </c>
      <c r="F40" s="461"/>
      <c r="G40" s="462"/>
      <c r="H40" s="457" t="s">
        <v>81</v>
      </c>
      <c r="I40" s="459"/>
      <c r="J40" s="8"/>
    </row>
    <row r="41" spans="1:11" s="10" customFormat="1" ht="13.5" customHeight="1" x14ac:dyDescent="0.2">
      <c r="A41" s="463" t="s">
        <v>154</v>
      </c>
      <c r="B41" s="464"/>
      <c r="C41" s="464"/>
      <c r="D41" s="465"/>
      <c r="E41" s="466" t="str">
        <f>IF(E42="","",E42+E43)</f>
        <v/>
      </c>
      <c r="F41" s="467"/>
      <c r="G41" s="468"/>
      <c r="H41" s="469"/>
      <c r="I41" s="470"/>
      <c r="J41" s="8"/>
    </row>
    <row r="42" spans="1:11" s="10" customFormat="1" ht="13.5" customHeight="1" x14ac:dyDescent="0.2">
      <c r="A42" s="463" t="s">
        <v>146</v>
      </c>
      <c r="B42" s="464"/>
      <c r="C42" s="464"/>
      <c r="D42" s="465"/>
      <c r="E42" s="466" t="str">
        <f>'様式２－１　別紙1 経費所要額精算書'!M16</f>
        <v/>
      </c>
      <c r="F42" s="467"/>
      <c r="G42" s="468"/>
      <c r="H42" s="471"/>
      <c r="I42" s="472"/>
      <c r="J42" s="8"/>
      <c r="K42" s="3" t="s">
        <v>374</v>
      </c>
    </row>
    <row r="43" spans="1:11" s="10" customFormat="1" ht="13.5" customHeight="1" x14ac:dyDescent="0.2">
      <c r="A43" s="463" t="s">
        <v>147</v>
      </c>
      <c r="B43" s="464"/>
      <c r="C43" s="464"/>
      <c r="D43" s="465"/>
      <c r="E43" s="466" t="str">
        <f>IF('様式２－１　別紙1 経費所要額精算書'!L16="","",'様式２－１　別紙1 経費所要額精算書'!L16-'様式２－１　別紙1 経費所要額精算書'!M16)</f>
        <v/>
      </c>
      <c r="F43" s="467"/>
      <c r="G43" s="468"/>
      <c r="H43" s="471"/>
      <c r="I43" s="472"/>
      <c r="J43" s="8"/>
    </row>
    <row r="44" spans="1:11" s="10" customFormat="1" ht="13.5" customHeight="1" x14ac:dyDescent="0.2">
      <c r="A44" s="463" t="s">
        <v>82</v>
      </c>
      <c r="B44" s="464"/>
      <c r="C44" s="464"/>
      <c r="D44" s="465"/>
      <c r="E44" s="466"/>
      <c r="F44" s="467"/>
      <c r="G44" s="468"/>
      <c r="H44" s="471"/>
      <c r="I44" s="472"/>
      <c r="J44" s="8"/>
    </row>
    <row r="45" spans="1:11" s="10" customFormat="1" ht="13.5" customHeight="1" x14ac:dyDescent="0.2">
      <c r="A45" s="463" t="s">
        <v>83</v>
      </c>
      <c r="B45" s="464"/>
      <c r="C45" s="464"/>
      <c r="D45" s="465"/>
      <c r="E45" s="466"/>
      <c r="F45" s="467"/>
      <c r="G45" s="468"/>
      <c r="H45" s="471"/>
      <c r="I45" s="472"/>
      <c r="J45" s="8"/>
    </row>
    <row r="46" spans="1:11" s="10" customFormat="1" ht="13.5" customHeight="1" x14ac:dyDescent="0.2">
      <c r="A46" s="463" t="s">
        <v>148</v>
      </c>
      <c r="B46" s="464"/>
      <c r="C46" s="464"/>
      <c r="D46" s="465"/>
      <c r="E46" s="350" t="str">
        <f>IF(H37="","",H37-(E42+E43+E44+E45))</f>
        <v/>
      </c>
      <c r="F46" s="351"/>
      <c r="G46" s="352"/>
      <c r="H46" s="70"/>
      <c r="I46" s="71"/>
      <c r="J46" s="8"/>
    </row>
    <row r="47" spans="1:11" s="10" customFormat="1" ht="13.5" customHeight="1" x14ac:dyDescent="0.2">
      <c r="A47" s="72"/>
      <c r="B47" s="73"/>
      <c r="C47" s="73"/>
      <c r="D47" s="74"/>
      <c r="E47" s="193"/>
      <c r="F47" s="194"/>
      <c r="G47" s="195"/>
      <c r="H47" s="75"/>
      <c r="I47" s="76"/>
      <c r="J47" s="8"/>
    </row>
    <row r="48" spans="1:11" s="10" customFormat="1" ht="15" customHeight="1" x14ac:dyDescent="0.2">
      <c r="A48" s="453" t="s">
        <v>84</v>
      </c>
      <c r="B48" s="453"/>
      <c r="C48" s="453"/>
      <c r="D48" s="453"/>
      <c r="E48" s="473" t="str">
        <f>IF(E42="","",SUM(E41+E44+E45+E46))</f>
        <v/>
      </c>
      <c r="F48" s="474"/>
      <c r="G48" s="475"/>
      <c r="H48" s="476" t="str">
        <f>IF(H37=E48,"","←【確認】財源内訳の合計と整備費の合計が不一致")</f>
        <v/>
      </c>
      <c r="I48" s="477"/>
      <c r="J48" s="8"/>
      <c r="K48" s="10" t="s">
        <v>107</v>
      </c>
    </row>
    <row r="49" spans="1:16" s="10" customFormat="1" ht="13.5" customHeight="1" x14ac:dyDescent="0.2">
      <c r="A49" s="493" t="s">
        <v>155</v>
      </c>
      <c r="B49" s="494"/>
      <c r="C49" s="494"/>
      <c r="D49" s="494"/>
      <c r="E49" s="494"/>
      <c r="F49" s="494"/>
      <c r="G49" s="494"/>
      <c r="H49" s="77"/>
      <c r="I49" s="78"/>
      <c r="J49" s="8"/>
      <c r="K49" s="10" t="s">
        <v>91</v>
      </c>
    </row>
    <row r="50" spans="1:16" s="10" customFormat="1" ht="13.5" customHeight="1" x14ac:dyDescent="0.2">
      <c r="A50" s="479" t="s">
        <v>98</v>
      </c>
      <c r="B50" s="480"/>
      <c r="C50" s="480"/>
      <c r="D50" s="480"/>
      <c r="E50" s="480"/>
      <c r="F50" s="480"/>
      <c r="G50" s="480"/>
      <c r="H50" s="480"/>
      <c r="I50" s="480"/>
      <c r="J50" s="8"/>
    </row>
    <row r="51" spans="1:16" s="10" customFormat="1" x14ac:dyDescent="0.2">
      <c r="A51" s="481"/>
      <c r="B51" s="482"/>
      <c r="C51" s="482"/>
      <c r="D51" s="482"/>
      <c r="E51" s="482"/>
      <c r="F51" s="482"/>
      <c r="G51" s="482"/>
      <c r="H51" s="482"/>
      <c r="I51" s="483"/>
      <c r="J51" s="8"/>
      <c r="K51" s="3" t="s">
        <v>374</v>
      </c>
    </row>
    <row r="52" spans="1:16" s="10" customFormat="1" x14ac:dyDescent="0.2">
      <c r="A52" s="484"/>
      <c r="B52" s="485"/>
      <c r="C52" s="485"/>
      <c r="D52" s="485"/>
      <c r="E52" s="485"/>
      <c r="F52" s="485"/>
      <c r="G52" s="485"/>
      <c r="H52" s="485"/>
      <c r="I52" s="486"/>
      <c r="J52" s="8"/>
    </row>
    <row r="53" spans="1:16" s="10" customFormat="1" x14ac:dyDescent="0.2">
      <c r="A53" s="484"/>
      <c r="B53" s="485"/>
      <c r="C53" s="485"/>
      <c r="D53" s="485"/>
      <c r="E53" s="485"/>
      <c r="F53" s="485"/>
      <c r="G53" s="485"/>
      <c r="H53" s="485"/>
      <c r="I53" s="486"/>
      <c r="J53" s="8"/>
    </row>
    <row r="54" spans="1:16" s="10" customFormat="1" x14ac:dyDescent="0.2">
      <c r="A54" s="487"/>
      <c r="B54" s="488"/>
      <c r="C54" s="488"/>
      <c r="D54" s="488"/>
      <c r="E54" s="488"/>
      <c r="F54" s="488"/>
      <c r="G54" s="488"/>
      <c r="H54" s="488"/>
      <c r="I54" s="489"/>
      <c r="J54" s="8"/>
    </row>
    <row r="55" spans="1:16" s="10" customFormat="1" ht="6" customHeight="1" x14ac:dyDescent="0.2">
      <c r="A55" s="490"/>
      <c r="B55" s="490"/>
      <c r="C55" s="490"/>
      <c r="D55" s="490"/>
      <c r="E55" s="491"/>
      <c r="F55" s="491"/>
      <c r="G55" s="491"/>
      <c r="H55" s="491"/>
      <c r="I55" s="491"/>
      <c r="J55" s="8"/>
    </row>
    <row r="56" spans="1:16" s="10" customFormat="1" x14ac:dyDescent="0.2">
      <c r="A56" s="152" t="s">
        <v>90</v>
      </c>
      <c r="B56" s="492" t="s">
        <v>297</v>
      </c>
      <c r="C56" s="492"/>
      <c r="D56" s="492"/>
      <c r="E56" s="492"/>
      <c r="F56" s="492"/>
      <c r="G56" s="492"/>
      <c r="H56" s="492"/>
      <c r="I56" s="492"/>
    </row>
    <row r="57" spans="1:16" s="10" customFormat="1" ht="48.75" customHeight="1" x14ac:dyDescent="0.2">
      <c r="A57" s="153"/>
      <c r="B57" s="478"/>
      <c r="C57" s="478"/>
      <c r="D57" s="478"/>
      <c r="E57" s="478"/>
      <c r="F57" s="478"/>
      <c r="G57" s="478"/>
      <c r="H57" s="478"/>
      <c r="I57" s="478"/>
      <c r="J57" s="12"/>
      <c r="K57" s="12"/>
      <c r="L57" s="12"/>
      <c r="M57" s="12"/>
      <c r="N57" s="12"/>
      <c r="O57" s="12"/>
      <c r="P57" s="12"/>
    </row>
  </sheetData>
  <mergeCells count="102">
    <mergeCell ref="A46:D46"/>
    <mergeCell ref="A48:D48"/>
    <mergeCell ref="E48:G48"/>
    <mergeCell ref="H48:I48"/>
    <mergeCell ref="E46:G46"/>
    <mergeCell ref="B57:I57"/>
    <mergeCell ref="A50:I50"/>
    <mergeCell ref="A51:I54"/>
    <mergeCell ref="A55:D55"/>
    <mergeCell ref="E55:G55"/>
    <mergeCell ref="H55:I55"/>
    <mergeCell ref="B56:I56"/>
    <mergeCell ref="A49:G49"/>
    <mergeCell ref="A43:D43"/>
    <mergeCell ref="E43:G43"/>
    <mergeCell ref="H43:I43"/>
    <mergeCell ref="A44:D44"/>
    <mergeCell ref="E44:G44"/>
    <mergeCell ref="H44:I44"/>
    <mergeCell ref="A45:D45"/>
    <mergeCell ref="E45:G45"/>
    <mergeCell ref="H45:I45"/>
    <mergeCell ref="A40:D40"/>
    <mergeCell ref="E40:G40"/>
    <mergeCell ref="H40:I40"/>
    <mergeCell ref="A41:D41"/>
    <mergeCell ref="E41:G41"/>
    <mergeCell ref="H41:I41"/>
    <mergeCell ref="A42:D42"/>
    <mergeCell ref="E42:G42"/>
    <mergeCell ref="H42:I42"/>
    <mergeCell ref="B36:D36"/>
    <mergeCell ref="E36:F36"/>
    <mergeCell ref="E34:F34"/>
    <mergeCell ref="E35:F35"/>
    <mergeCell ref="A37:D37"/>
    <mergeCell ref="E37:F37"/>
    <mergeCell ref="A38:I38"/>
    <mergeCell ref="A39:D39"/>
    <mergeCell ref="E39:G39"/>
    <mergeCell ref="H39:I39"/>
    <mergeCell ref="B25:D25"/>
    <mergeCell ref="E25:F25"/>
    <mergeCell ref="B26:D26"/>
    <mergeCell ref="E26:F26"/>
    <mergeCell ref="E23:F23"/>
    <mergeCell ref="E24:F24"/>
    <mergeCell ref="A27:A33"/>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15:D15"/>
    <mergeCell ref="E15:F15"/>
    <mergeCell ref="J15:J19"/>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A12:C12"/>
    <mergeCell ref="A13:I13"/>
    <mergeCell ref="B14:D14"/>
    <mergeCell ref="E14:F14"/>
    <mergeCell ref="A8:C11"/>
    <mergeCell ref="D8:I8"/>
    <mergeCell ref="E9:G9"/>
    <mergeCell ref="D10:F10"/>
    <mergeCell ref="D11:F11"/>
    <mergeCell ref="E12:F12"/>
    <mergeCell ref="A2:I2"/>
    <mergeCell ref="A4:C4"/>
    <mergeCell ref="D4:I4"/>
    <mergeCell ref="A5:C5"/>
    <mergeCell ref="D5:G5"/>
    <mergeCell ref="H5:I5"/>
    <mergeCell ref="J8:J10"/>
    <mergeCell ref="A6:C6"/>
    <mergeCell ref="D6:G6"/>
    <mergeCell ref="H6:I6"/>
    <mergeCell ref="A7:C7"/>
    <mergeCell ref="D7:I7"/>
  </mergeCells>
  <phoneticPr fontId="4"/>
  <dataValidations count="3">
    <dataValidation type="list" allowBlank="1" showInputMessage="1" showErrorMessage="1" sqref="H49:I49" xr:uid="{00000000-0002-0000-0800-000000000000}">
      <formula1>"有,無"</formula1>
    </dataValidation>
    <dataValidation type="list" allowBlank="1" showInputMessage="1" showErrorMessage="1" sqref="D4:I4" xr:uid="{4D48A53F-6C2F-43D9-9C7B-A51D8A42E4BD}">
      <formula1>"(16)新興感染症対応力強化事業（病室の感染対策に係る整備）,(16)新興感染症対応力強化事業（病室の感染対策に係る整備以外）"</formula1>
    </dataValidation>
    <dataValidation type="list" allowBlank="1" showInputMessage="1" showErrorMessage="1" sqref="D7:I7" xr:uid="{7CEF62BA-A108-4FED-AB7E-1416048A6ABA}">
      <formula1>"新築,改築,改修,移転新築,増築"</formula1>
    </dataValidation>
  </dataValidations>
  <printOptions horizontalCentered="1"/>
  <pageMargins left="0.51181102362204722" right="0.51181102362204722" top="0.35433070866141736" bottom="0.35433070866141736" header="0.31496062992125984" footer="0.31496062992125984"/>
  <pageSetup paperSize="9" scale="98"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'管理用（このシートは削除しないでください）'!$F$3:$F$10</xm:f>
          </x14:formula1>
          <xm:sqref>E9:G9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L55"/>
  <sheetViews>
    <sheetView view="pageBreakPreview" topLeftCell="A14" zoomScale="90" zoomScaleNormal="100" zoomScaleSheetLayoutView="90" workbookViewId="0">
      <selection activeCell="M22" sqref="M22"/>
    </sheetView>
  </sheetViews>
  <sheetFormatPr defaultColWidth="9" defaultRowHeight="13" x14ac:dyDescent="0.2"/>
  <cols>
    <col min="1" max="1" width="5" style="3" customWidth="1"/>
    <col min="2" max="2" width="3.453125" style="3" customWidth="1"/>
    <col min="3" max="7" width="9" style="3"/>
    <col min="8" max="8" width="10" style="3" customWidth="1"/>
    <col min="9" max="9" width="9" style="3"/>
    <col min="10" max="10" width="5" style="3" customWidth="1"/>
    <col min="11" max="16384" width="9" style="3"/>
  </cols>
  <sheetData>
    <row r="1" spans="1:12" x14ac:dyDescent="0.2">
      <c r="A1" s="79" t="s">
        <v>233</v>
      </c>
      <c r="B1" s="33"/>
      <c r="C1" s="33"/>
      <c r="D1" s="33"/>
      <c r="E1" s="33"/>
      <c r="F1" s="33"/>
      <c r="G1" s="33"/>
      <c r="H1" s="33"/>
      <c r="I1" s="33"/>
      <c r="J1" s="33"/>
    </row>
    <row r="2" spans="1:12" x14ac:dyDescent="0.2">
      <c r="A2" s="79"/>
      <c r="B2" s="33"/>
      <c r="C2" s="33"/>
      <c r="D2" s="33"/>
      <c r="E2" s="33"/>
      <c r="F2" s="33"/>
      <c r="G2" s="33"/>
      <c r="H2" s="33"/>
      <c r="I2" s="33"/>
      <c r="J2" s="33"/>
    </row>
    <row r="3" spans="1:12" s="5" customFormat="1" ht="14" x14ac:dyDescent="0.2">
      <c r="A3" s="29"/>
      <c r="B3" s="30"/>
      <c r="C3" s="30"/>
      <c r="D3" s="30"/>
      <c r="E3" s="30"/>
      <c r="F3" s="30"/>
      <c r="G3" s="30"/>
      <c r="H3" s="301" t="s">
        <v>33</v>
      </c>
      <c r="I3" s="301"/>
      <c r="J3" s="302"/>
    </row>
    <row r="4" spans="1:12" s="5" customFormat="1" ht="14" customHeight="1" x14ac:dyDescent="0.2">
      <c r="A4" s="29"/>
      <c r="B4" s="30"/>
      <c r="C4" s="30"/>
      <c r="D4" s="30"/>
      <c r="E4" s="30"/>
      <c r="F4" s="30"/>
      <c r="G4" s="30"/>
      <c r="H4" s="303" t="s">
        <v>318</v>
      </c>
      <c r="I4" s="303"/>
      <c r="J4" s="304"/>
      <c r="K4" s="5" t="s">
        <v>299</v>
      </c>
    </row>
    <row r="5" spans="1:12" s="5" customFormat="1" ht="14" x14ac:dyDescent="0.2">
      <c r="A5" s="29"/>
      <c r="B5" s="30"/>
      <c r="C5" s="30"/>
      <c r="D5" s="30"/>
      <c r="E5" s="30"/>
      <c r="F5" s="30"/>
      <c r="G5" s="400"/>
      <c r="H5" s="401"/>
      <c r="I5" s="401"/>
      <c r="J5" s="30"/>
      <c r="K5" s="21"/>
      <c r="L5" s="21"/>
    </row>
    <row r="6" spans="1:12" s="5" customFormat="1" ht="14" x14ac:dyDescent="0.2">
      <c r="A6" s="29" t="s">
        <v>294</v>
      </c>
      <c r="B6" s="30"/>
      <c r="C6" s="30"/>
      <c r="D6" s="30"/>
      <c r="E6" s="30"/>
      <c r="F6" s="30"/>
      <c r="G6" s="30"/>
      <c r="H6" s="30"/>
      <c r="I6" s="30"/>
      <c r="J6" s="30"/>
      <c r="K6" s="21"/>
      <c r="L6" s="21"/>
    </row>
    <row r="7" spans="1:12" s="5" customFormat="1" ht="14" x14ac:dyDescent="0.2">
      <c r="A7" s="29"/>
      <c r="B7" s="30"/>
      <c r="C7" s="30"/>
      <c r="D7" s="30"/>
      <c r="E7" s="30"/>
      <c r="F7" s="30"/>
      <c r="G7" s="30"/>
      <c r="H7" s="30"/>
      <c r="I7" s="30"/>
      <c r="J7" s="30"/>
    </row>
    <row r="8" spans="1:12" s="5" customFormat="1" ht="14" x14ac:dyDescent="0.2">
      <c r="A8" s="29"/>
      <c r="B8" s="30"/>
      <c r="C8" s="30"/>
      <c r="D8" s="30"/>
      <c r="E8" s="30"/>
      <c r="F8" s="30"/>
      <c r="G8" s="30"/>
      <c r="H8" s="30"/>
      <c r="I8" s="30"/>
      <c r="J8" s="30"/>
    </row>
    <row r="9" spans="1:12" s="5" customFormat="1" ht="14" x14ac:dyDescent="0.2">
      <c r="A9" s="29"/>
      <c r="B9" s="30"/>
      <c r="C9" s="30"/>
      <c r="D9" s="30"/>
      <c r="F9" s="310"/>
      <c r="G9" s="310"/>
      <c r="H9" s="310"/>
      <c r="I9" s="310"/>
      <c r="J9" s="30"/>
    </row>
    <row r="10" spans="1:12" s="5" customFormat="1" ht="14" x14ac:dyDescent="0.2">
      <c r="A10" s="29"/>
      <c r="B10" s="30"/>
      <c r="C10" s="30"/>
      <c r="D10" s="30"/>
      <c r="F10" s="310" t="s">
        <v>409</v>
      </c>
      <c r="G10" s="310"/>
      <c r="H10" s="310"/>
      <c r="I10" s="310"/>
      <c r="J10" s="30"/>
      <c r="K10" s="206" t="s">
        <v>314</v>
      </c>
    </row>
    <row r="11" spans="1:12" x14ac:dyDescent="0.2">
      <c r="A11" s="79"/>
      <c r="B11" s="33"/>
      <c r="C11" s="33"/>
      <c r="D11" s="33"/>
      <c r="E11" s="33"/>
      <c r="F11" s="33"/>
      <c r="G11" s="33"/>
      <c r="H11" s="33"/>
      <c r="I11" s="33"/>
      <c r="J11" s="33"/>
      <c r="K11" s="206" t="s">
        <v>315</v>
      </c>
    </row>
    <row r="12" spans="1:12" x14ac:dyDescent="0.2">
      <c r="A12" s="79"/>
      <c r="B12" s="33"/>
      <c r="C12" s="33"/>
      <c r="D12" s="33"/>
      <c r="E12" s="33"/>
      <c r="F12" s="33"/>
      <c r="G12" s="33"/>
      <c r="H12" s="33"/>
      <c r="I12" s="33"/>
      <c r="J12" s="33"/>
    </row>
    <row r="13" spans="1:12" x14ac:dyDescent="0.2">
      <c r="A13" s="79"/>
      <c r="B13" s="33"/>
      <c r="C13" s="33"/>
      <c r="D13" s="33"/>
      <c r="E13" s="33"/>
      <c r="F13" s="33"/>
      <c r="G13" s="33"/>
      <c r="H13" s="33"/>
      <c r="I13" s="33"/>
      <c r="J13" s="33"/>
    </row>
    <row r="14" spans="1:12" x14ac:dyDescent="0.2">
      <c r="A14" s="79"/>
      <c r="B14" s="33"/>
      <c r="C14" s="33"/>
      <c r="D14" s="33"/>
      <c r="E14" s="33"/>
      <c r="F14" s="33"/>
      <c r="G14" s="33"/>
      <c r="H14" s="33"/>
      <c r="I14" s="33"/>
      <c r="J14" s="33"/>
    </row>
    <row r="15" spans="1:12" ht="14" x14ac:dyDescent="0.2">
      <c r="A15" s="496" t="s">
        <v>395</v>
      </c>
      <c r="B15" s="496"/>
      <c r="C15" s="496"/>
      <c r="D15" s="496"/>
      <c r="E15" s="496"/>
      <c r="F15" s="496"/>
      <c r="G15" s="496"/>
      <c r="H15" s="496"/>
      <c r="I15" s="496"/>
      <c r="J15" s="496"/>
    </row>
    <row r="16" spans="1:12" ht="14" x14ac:dyDescent="0.2">
      <c r="A16" s="290" t="s">
        <v>270</v>
      </c>
      <c r="B16" s="291"/>
      <c r="C16" s="291"/>
      <c r="D16" s="291"/>
      <c r="E16" s="291"/>
      <c r="F16" s="291"/>
      <c r="G16" s="291"/>
      <c r="H16" s="291"/>
      <c r="I16" s="291"/>
      <c r="J16" s="292"/>
    </row>
    <row r="17" spans="1:10" ht="14" x14ac:dyDescent="0.2">
      <c r="A17" s="29"/>
      <c r="B17" s="30"/>
      <c r="C17" s="30"/>
      <c r="D17" s="30"/>
      <c r="E17" s="30"/>
      <c r="F17" s="30"/>
      <c r="G17" s="30"/>
      <c r="H17" s="30"/>
      <c r="I17" s="30"/>
      <c r="J17" s="33"/>
    </row>
    <row r="18" spans="1:10" ht="14" x14ac:dyDescent="0.2">
      <c r="A18" s="29"/>
      <c r="B18" s="30"/>
      <c r="C18" s="30"/>
      <c r="D18" s="30"/>
      <c r="E18" s="30"/>
      <c r="F18" s="30"/>
      <c r="G18" s="30"/>
      <c r="H18" s="30"/>
      <c r="I18" s="30"/>
      <c r="J18" s="33"/>
    </row>
    <row r="19" spans="1:10" ht="14" x14ac:dyDescent="0.2">
      <c r="A19" s="29"/>
      <c r="B19" s="30"/>
      <c r="C19" s="30"/>
      <c r="D19" s="30"/>
      <c r="E19" s="30"/>
      <c r="F19" s="30"/>
      <c r="G19" s="30"/>
      <c r="H19" s="30"/>
      <c r="I19" s="30"/>
      <c r="J19" s="33"/>
    </row>
    <row r="20" spans="1:10" x14ac:dyDescent="0.2">
      <c r="A20" s="79"/>
      <c r="B20" s="33"/>
      <c r="C20" s="33"/>
      <c r="D20" s="33"/>
      <c r="E20" s="33"/>
      <c r="F20" s="33"/>
      <c r="G20" s="33"/>
      <c r="H20" s="33"/>
      <c r="I20" s="33"/>
      <c r="J20" s="33"/>
    </row>
    <row r="21" spans="1:10" x14ac:dyDescent="0.2">
      <c r="A21" s="79"/>
      <c r="B21" s="33"/>
      <c r="C21" s="33"/>
      <c r="D21" s="33"/>
      <c r="E21" s="33"/>
      <c r="F21" s="33"/>
      <c r="G21" s="33"/>
      <c r="H21" s="33"/>
      <c r="I21" s="33"/>
      <c r="J21" s="33"/>
    </row>
    <row r="22" spans="1:10" ht="30" customHeight="1" x14ac:dyDescent="0.2">
      <c r="A22" s="79"/>
      <c r="B22" s="495" t="s">
        <v>232</v>
      </c>
      <c r="C22" s="495"/>
      <c r="D22" s="495"/>
      <c r="E22" s="495"/>
      <c r="F22" s="495"/>
      <c r="G22" s="495"/>
      <c r="H22" s="495"/>
      <c r="I22" s="495"/>
      <c r="J22" s="33"/>
    </row>
    <row r="23" spans="1:10" x14ac:dyDescent="0.2">
      <c r="A23" s="79"/>
      <c r="B23" s="33"/>
      <c r="C23" s="33"/>
      <c r="D23" s="33"/>
      <c r="E23" s="33"/>
      <c r="F23" s="33"/>
      <c r="G23" s="33"/>
      <c r="H23" s="33"/>
      <c r="I23" s="33"/>
      <c r="J23" s="33"/>
    </row>
    <row r="24" spans="1:10" x14ac:dyDescent="0.2">
      <c r="A24" s="33"/>
      <c r="B24" s="33"/>
      <c r="C24" s="33"/>
      <c r="D24" s="33"/>
      <c r="E24" s="33"/>
      <c r="F24" s="33"/>
      <c r="G24" s="33"/>
      <c r="H24" s="33"/>
      <c r="I24" s="33"/>
      <c r="J24" s="33"/>
    </row>
    <row r="25" spans="1:10" x14ac:dyDescent="0.2">
      <c r="A25" s="33"/>
      <c r="B25" s="33"/>
      <c r="C25" s="33"/>
      <c r="D25" s="33"/>
      <c r="E25" s="33"/>
      <c r="F25" s="33"/>
      <c r="G25" s="33"/>
      <c r="H25" s="33"/>
      <c r="I25" s="33"/>
      <c r="J25" s="33"/>
    </row>
    <row r="26" spans="1:10" x14ac:dyDescent="0.2">
      <c r="A26" s="33"/>
      <c r="B26" s="33"/>
      <c r="C26" s="33"/>
      <c r="D26" s="33"/>
      <c r="E26" s="33"/>
      <c r="F26" s="33"/>
      <c r="G26" s="33"/>
      <c r="H26" s="33"/>
      <c r="I26" s="33"/>
      <c r="J26" s="33"/>
    </row>
    <row r="27" spans="1:10" x14ac:dyDescent="0.2">
      <c r="A27" s="33"/>
      <c r="B27" s="33"/>
      <c r="C27" s="33"/>
      <c r="D27" s="33"/>
      <c r="E27" s="33"/>
      <c r="F27" s="33"/>
      <c r="G27" s="33"/>
      <c r="H27" s="33"/>
      <c r="I27" s="33"/>
      <c r="J27" s="33"/>
    </row>
    <row r="28" spans="1:10" x14ac:dyDescent="0.2">
      <c r="A28" s="33"/>
      <c r="B28" s="33"/>
      <c r="C28" s="33"/>
      <c r="D28" s="33"/>
      <c r="E28" s="33"/>
      <c r="F28" s="33"/>
      <c r="G28" s="33"/>
      <c r="H28" s="33"/>
      <c r="I28" s="33"/>
      <c r="J28" s="33"/>
    </row>
    <row r="29" spans="1:10" x14ac:dyDescent="0.2">
      <c r="A29" s="33"/>
      <c r="B29" s="33"/>
      <c r="C29" s="33"/>
      <c r="D29" s="33"/>
      <c r="E29" s="33"/>
      <c r="F29" s="33"/>
      <c r="G29" s="33"/>
      <c r="H29" s="33"/>
      <c r="I29" s="33"/>
      <c r="J29" s="33"/>
    </row>
    <row r="30" spans="1:10" x14ac:dyDescent="0.2">
      <c r="A30" s="33"/>
      <c r="B30" s="33"/>
      <c r="C30" s="33"/>
      <c r="D30" s="33"/>
      <c r="E30" s="33"/>
      <c r="F30" s="33"/>
      <c r="G30" s="33"/>
      <c r="H30" s="33"/>
      <c r="I30" s="33"/>
      <c r="J30" s="33"/>
    </row>
    <row r="31" spans="1:10" x14ac:dyDescent="0.2">
      <c r="A31" s="33"/>
      <c r="B31" s="33"/>
      <c r="C31" s="33"/>
      <c r="D31" s="33"/>
      <c r="E31" s="33"/>
      <c r="F31" s="33"/>
      <c r="G31" s="33"/>
      <c r="H31" s="33"/>
      <c r="I31" s="33"/>
      <c r="J31" s="33"/>
    </row>
    <row r="32" spans="1:10" x14ac:dyDescent="0.2">
      <c r="A32" s="33"/>
      <c r="B32" s="33"/>
      <c r="C32" s="33"/>
      <c r="D32" s="33"/>
      <c r="E32" s="33"/>
      <c r="F32" s="33"/>
      <c r="G32" s="33"/>
      <c r="H32" s="33"/>
      <c r="I32" s="33"/>
      <c r="J32" s="33"/>
    </row>
    <row r="33" spans="1:10" x14ac:dyDescent="0.2">
      <c r="A33" s="33"/>
      <c r="B33" s="33"/>
      <c r="C33" s="33"/>
      <c r="D33" s="33"/>
      <c r="E33" s="33"/>
      <c r="F33" s="33"/>
      <c r="G33" s="33"/>
      <c r="H33" s="33"/>
      <c r="I33" s="33"/>
      <c r="J33" s="33"/>
    </row>
    <row r="34" spans="1:10" x14ac:dyDescent="0.2">
      <c r="A34" s="33"/>
      <c r="B34" s="33"/>
      <c r="C34" s="33"/>
      <c r="D34" s="33"/>
      <c r="E34" s="33"/>
      <c r="F34" s="33"/>
      <c r="G34" s="33"/>
      <c r="H34" s="33"/>
      <c r="I34" s="33"/>
      <c r="J34" s="33"/>
    </row>
    <row r="35" spans="1:10" x14ac:dyDescent="0.2">
      <c r="A35" s="33"/>
      <c r="B35" s="33"/>
      <c r="C35" s="33"/>
      <c r="D35" s="33"/>
      <c r="E35" s="33"/>
      <c r="F35" s="33"/>
      <c r="G35" s="33"/>
      <c r="H35" s="33"/>
      <c r="I35" s="33"/>
      <c r="J35" s="33"/>
    </row>
    <row r="36" spans="1:10" x14ac:dyDescent="0.2">
      <c r="A36" s="33"/>
      <c r="B36" s="33"/>
      <c r="C36" s="33"/>
      <c r="D36" s="33"/>
      <c r="E36" s="33"/>
      <c r="F36" s="33"/>
      <c r="G36" s="33"/>
      <c r="H36" s="33"/>
      <c r="I36" s="33"/>
      <c r="J36" s="33"/>
    </row>
    <row r="37" spans="1:10" x14ac:dyDescent="0.2">
      <c r="A37" s="33"/>
      <c r="B37" s="33"/>
      <c r="C37" s="33"/>
      <c r="D37" s="33"/>
      <c r="E37" s="33"/>
      <c r="F37" s="33"/>
      <c r="G37" s="33"/>
      <c r="H37" s="33"/>
      <c r="I37" s="33"/>
      <c r="J37" s="33"/>
    </row>
    <row r="38" spans="1:10" x14ac:dyDescent="0.2">
      <c r="A38" s="33"/>
      <c r="B38" s="33"/>
      <c r="C38" s="33"/>
      <c r="D38" s="33"/>
      <c r="E38" s="33"/>
      <c r="F38" s="33"/>
      <c r="G38" s="33"/>
      <c r="H38" s="33"/>
      <c r="I38" s="33"/>
      <c r="J38" s="33"/>
    </row>
    <row r="39" spans="1:10" x14ac:dyDescent="0.2">
      <c r="A39" s="33"/>
      <c r="B39" s="33"/>
      <c r="C39" s="33"/>
      <c r="D39" s="33"/>
      <c r="E39" s="33"/>
      <c r="F39" s="33"/>
      <c r="G39" s="33"/>
      <c r="H39" s="33"/>
      <c r="I39" s="33"/>
      <c r="J39" s="33"/>
    </row>
    <row r="40" spans="1:10" x14ac:dyDescent="0.2">
      <c r="A40" s="33"/>
      <c r="B40" s="33"/>
      <c r="C40" s="33"/>
      <c r="D40" s="33"/>
      <c r="E40" s="33"/>
      <c r="F40" s="33"/>
      <c r="G40" s="33"/>
      <c r="H40" s="33"/>
      <c r="I40" s="33"/>
      <c r="J40" s="33"/>
    </row>
    <row r="41" spans="1:10" x14ac:dyDescent="0.2">
      <c r="A41" s="33"/>
      <c r="B41" s="33"/>
      <c r="C41" s="33"/>
      <c r="D41" s="33"/>
      <c r="E41" s="33"/>
      <c r="F41" s="33"/>
      <c r="G41" s="33"/>
      <c r="H41" s="33"/>
      <c r="I41" s="33"/>
      <c r="J41" s="33"/>
    </row>
    <row r="42" spans="1:10" x14ac:dyDescent="0.2">
      <c r="A42" s="33"/>
      <c r="B42" s="33"/>
      <c r="C42" s="33"/>
      <c r="D42" s="33"/>
      <c r="E42" s="33"/>
      <c r="F42" s="33"/>
      <c r="G42" s="33"/>
      <c r="H42" s="33"/>
      <c r="I42" s="33"/>
      <c r="J42" s="33"/>
    </row>
    <row r="43" spans="1:10" x14ac:dyDescent="0.2">
      <c r="A43" s="33"/>
      <c r="B43" s="33"/>
      <c r="C43" s="33"/>
      <c r="D43" s="33"/>
      <c r="E43" s="33"/>
      <c r="F43" s="33"/>
      <c r="G43" s="33"/>
      <c r="H43" s="33"/>
      <c r="I43" s="33"/>
      <c r="J43" s="33"/>
    </row>
    <row r="44" spans="1:10" x14ac:dyDescent="0.2">
      <c r="A44" s="33"/>
      <c r="B44" s="33"/>
      <c r="C44" s="33"/>
      <c r="D44" s="33"/>
      <c r="E44" s="33"/>
      <c r="F44" s="33"/>
      <c r="G44" s="33"/>
      <c r="H44" s="33"/>
      <c r="I44" s="33"/>
      <c r="J44" s="33"/>
    </row>
    <row r="45" spans="1:10" x14ac:dyDescent="0.2">
      <c r="A45" s="33"/>
      <c r="B45" s="33"/>
      <c r="C45" s="33"/>
      <c r="D45" s="33"/>
      <c r="E45" s="33"/>
      <c r="F45" s="33"/>
      <c r="G45" s="33"/>
      <c r="H45" s="33"/>
      <c r="I45" s="33"/>
      <c r="J45" s="33"/>
    </row>
    <row r="46" spans="1:10" x14ac:dyDescent="0.2">
      <c r="A46" s="33"/>
      <c r="B46" s="33"/>
      <c r="C46" s="33"/>
      <c r="D46" s="33"/>
      <c r="E46" s="33"/>
      <c r="F46" s="33"/>
      <c r="G46" s="33"/>
      <c r="H46" s="33"/>
      <c r="I46" s="33"/>
      <c r="J46" s="33"/>
    </row>
    <row r="47" spans="1:10" x14ac:dyDescent="0.2">
      <c r="A47" s="33"/>
      <c r="B47" s="33"/>
      <c r="C47" s="33"/>
      <c r="D47" s="33"/>
      <c r="E47" s="33"/>
      <c r="F47" s="33"/>
      <c r="G47" s="33"/>
      <c r="H47" s="33"/>
      <c r="I47" s="33"/>
      <c r="J47" s="33"/>
    </row>
    <row r="48" spans="1:10" x14ac:dyDescent="0.2">
      <c r="A48" s="33"/>
      <c r="B48" s="33"/>
      <c r="C48" s="33"/>
      <c r="D48" s="33"/>
      <c r="E48" s="33"/>
      <c r="F48" s="33"/>
      <c r="G48" s="33"/>
      <c r="H48" s="33"/>
      <c r="I48" s="33"/>
      <c r="J48" s="33"/>
    </row>
    <row r="49" spans="1:10" x14ac:dyDescent="0.2">
      <c r="A49" s="33"/>
      <c r="B49" s="33"/>
      <c r="C49" s="33"/>
      <c r="D49" s="33"/>
      <c r="E49" s="33"/>
      <c r="F49" s="33"/>
      <c r="G49" s="33"/>
      <c r="H49" s="33"/>
      <c r="I49" s="33"/>
      <c r="J49" s="33"/>
    </row>
    <row r="50" spans="1:10" x14ac:dyDescent="0.2">
      <c r="A50" s="33"/>
      <c r="B50" s="33"/>
      <c r="C50" s="33"/>
      <c r="D50" s="33"/>
      <c r="E50" s="33"/>
      <c r="F50" s="33"/>
      <c r="G50" s="33"/>
      <c r="H50" s="33"/>
      <c r="I50" s="33"/>
      <c r="J50" s="33"/>
    </row>
    <row r="51" spans="1:10" x14ac:dyDescent="0.2">
      <c r="A51" s="33"/>
      <c r="B51" s="33"/>
      <c r="C51" s="33"/>
      <c r="D51" s="33"/>
      <c r="E51" s="33"/>
      <c r="F51" s="33"/>
      <c r="G51" s="33"/>
      <c r="H51" s="33"/>
      <c r="I51" s="33"/>
      <c r="J51" s="33"/>
    </row>
    <row r="52" spans="1:10" x14ac:dyDescent="0.2">
      <c r="A52" s="33"/>
      <c r="B52" s="33"/>
      <c r="C52" s="33"/>
      <c r="D52" s="33"/>
      <c r="E52" s="33"/>
      <c r="F52" s="33"/>
      <c r="G52" s="33"/>
      <c r="H52" s="33"/>
      <c r="I52" s="33"/>
      <c r="J52" s="33"/>
    </row>
    <row r="53" spans="1:10" x14ac:dyDescent="0.2">
      <c r="A53" s="33"/>
      <c r="B53" s="33"/>
      <c r="C53" s="33"/>
      <c r="D53" s="33"/>
      <c r="E53" s="33"/>
      <c r="F53" s="33"/>
      <c r="G53" s="33"/>
      <c r="H53" s="33"/>
      <c r="I53" s="33"/>
      <c r="J53" s="33"/>
    </row>
    <row r="54" spans="1:10" x14ac:dyDescent="0.2">
      <c r="A54" s="33"/>
      <c r="B54" s="33"/>
      <c r="C54" s="33"/>
      <c r="D54" s="33"/>
      <c r="E54" s="33"/>
      <c r="F54" s="33"/>
      <c r="G54" s="33"/>
      <c r="H54" s="33"/>
      <c r="I54" s="33"/>
      <c r="J54" s="33"/>
    </row>
    <row r="55" spans="1:10" x14ac:dyDescent="0.2">
      <c r="A55" s="33"/>
      <c r="B55" s="33"/>
      <c r="C55" s="33"/>
      <c r="D55" s="33"/>
      <c r="E55" s="33"/>
      <c r="F55" s="33"/>
      <c r="G55" s="33"/>
      <c r="H55" s="33"/>
      <c r="I55" s="33"/>
      <c r="J55" s="33"/>
    </row>
  </sheetData>
  <mergeCells count="7">
    <mergeCell ref="B22:I22"/>
    <mergeCell ref="H3:J3"/>
    <mergeCell ref="H4:J4"/>
    <mergeCell ref="G5:I5"/>
    <mergeCell ref="A15:J15"/>
    <mergeCell ref="F10:I10"/>
    <mergeCell ref="F9:I9"/>
  </mergeCells>
  <phoneticPr fontId="2"/>
  <printOptions horizontalCentered="1"/>
  <pageMargins left="0.70866141732283472" right="0.70866141732283472" top="0.94488188976377963" bottom="0.9448818897637796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57"/>
  <sheetViews>
    <sheetView view="pageBreakPreview" zoomScaleNormal="100" zoomScaleSheetLayoutView="100" workbookViewId="0">
      <selection activeCell="C19" sqref="C19:E19"/>
    </sheetView>
  </sheetViews>
  <sheetFormatPr defaultColWidth="9" defaultRowHeight="13" x14ac:dyDescent="0.2"/>
  <cols>
    <col min="1" max="1" width="18" style="4" bestFit="1" customWidth="1"/>
    <col min="2" max="15" width="5.36328125" style="4" customWidth="1"/>
    <col min="16" max="16384" width="9" style="4"/>
  </cols>
  <sheetData>
    <row r="1" spans="1:16" x14ac:dyDescent="0.2">
      <c r="A1" s="80" t="s">
        <v>75</v>
      </c>
      <c r="B1" s="46"/>
      <c r="C1" s="46"/>
      <c r="D1" s="46"/>
      <c r="E1" s="46"/>
      <c r="F1" s="46"/>
      <c r="G1" s="46"/>
      <c r="H1" s="46"/>
      <c r="I1" s="46"/>
      <c r="J1" s="46"/>
      <c r="K1" s="46"/>
      <c r="L1" s="46"/>
      <c r="M1" s="46"/>
      <c r="N1" s="46"/>
      <c r="O1" s="46"/>
    </row>
    <row r="2" spans="1:16" x14ac:dyDescent="0.2">
      <c r="A2" s="80"/>
      <c r="B2" s="46"/>
      <c r="C2" s="46"/>
      <c r="D2" s="46"/>
      <c r="E2" s="46"/>
      <c r="F2" s="46"/>
      <c r="G2" s="46"/>
      <c r="H2" s="46"/>
      <c r="I2" s="46"/>
      <c r="J2" s="46"/>
      <c r="K2" s="46"/>
      <c r="L2" s="46"/>
      <c r="M2" s="46"/>
      <c r="N2" s="46"/>
      <c r="O2" s="46"/>
    </row>
    <row r="3" spans="1:16" ht="13.5" thickBot="1" x14ac:dyDescent="0.25">
      <c r="A3" s="80"/>
      <c r="B3" s="46"/>
      <c r="C3" s="46"/>
      <c r="D3" s="46"/>
      <c r="E3" s="46"/>
      <c r="F3" s="46"/>
      <c r="G3" s="46"/>
      <c r="H3" s="46"/>
      <c r="I3" s="46"/>
      <c r="J3" s="46"/>
      <c r="K3" s="46"/>
      <c r="L3" s="46"/>
      <c r="M3" s="46"/>
      <c r="N3" s="46"/>
      <c r="O3" s="46"/>
    </row>
    <row r="4" spans="1:16" ht="13.5" thickBot="1" x14ac:dyDescent="0.25">
      <c r="A4" s="554" t="s">
        <v>58</v>
      </c>
      <c r="B4" s="555"/>
      <c r="C4" s="556"/>
      <c r="D4" s="543" t="s">
        <v>59</v>
      </c>
      <c r="E4" s="544"/>
      <c r="F4" s="544"/>
      <c r="G4" s="544"/>
      <c r="H4" s="545"/>
      <c r="I4" s="549" t="s">
        <v>78</v>
      </c>
      <c r="J4" s="544"/>
      <c r="K4" s="544"/>
      <c r="L4" s="544"/>
      <c r="M4" s="544"/>
      <c r="N4" s="544"/>
      <c r="O4" s="550"/>
    </row>
    <row r="5" spans="1:16" ht="27" customHeight="1" thickBot="1" x14ac:dyDescent="0.25">
      <c r="A5" s="551" t="str">
        <f>IF('様式１－１　別紙2 事業計画書'!D4="","",'様式１－１　別紙2 事業計画書'!D4)</f>
        <v/>
      </c>
      <c r="B5" s="552"/>
      <c r="C5" s="553"/>
      <c r="D5" s="540" t="str">
        <f>IF('様式１－１　別紙2 事業計画書'!D6="","",'様式１－１　別紙2 事業計画書'!D6)</f>
        <v/>
      </c>
      <c r="E5" s="541"/>
      <c r="F5" s="541"/>
      <c r="G5" s="541"/>
      <c r="H5" s="542"/>
      <c r="I5" s="546" t="str">
        <f>IF('様式１－１　別紙2 事業計画書'!H6="","",'様式１－１　別紙2 事業計画書'!H6)</f>
        <v/>
      </c>
      <c r="J5" s="541"/>
      <c r="K5" s="547"/>
      <c r="L5" s="547"/>
      <c r="M5" s="541"/>
      <c r="N5" s="541"/>
      <c r="O5" s="548"/>
      <c r="P5" s="10"/>
    </row>
    <row r="6" spans="1:16" x14ac:dyDescent="0.2">
      <c r="A6" s="80"/>
      <c r="B6" s="46"/>
      <c r="C6" s="46"/>
      <c r="D6" s="46"/>
      <c r="E6" s="46"/>
      <c r="F6" s="46"/>
      <c r="G6" s="46"/>
      <c r="H6" s="46"/>
      <c r="I6" s="46"/>
      <c r="J6" s="46"/>
      <c r="K6" s="81"/>
      <c r="L6" s="81"/>
      <c r="M6" s="46"/>
      <c r="N6" s="46"/>
      <c r="O6" s="46"/>
    </row>
    <row r="7" spans="1:16" x14ac:dyDescent="0.2">
      <c r="A7" s="80"/>
      <c r="B7" s="46"/>
      <c r="C7" s="46"/>
      <c r="D7" s="46"/>
      <c r="E7" s="46"/>
      <c r="F7" s="46"/>
      <c r="G7" s="82"/>
      <c r="H7" s="46"/>
      <c r="I7" s="46"/>
      <c r="J7" s="46"/>
      <c r="K7" s="46"/>
      <c r="L7" s="46"/>
      <c r="M7" s="46"/>
      <c r="N7" s="46"/>
      <c r="O7" s="46"/>
    </row>
    <row r="8" spans="1:16" ht="13.5" thickBot="1" x14ac:dyDescent="0.25">
      <c r="A8" s="80" t="s">
        <v>298</v>
      </c>
      <c r="B8" s="46"/>
      <c r="C8" s="46"/>
      <c r="D8" s="46"/>
      <c r="E8" s="46"/>
      <c r="F8" s="46"/>
      <c r="G8" s="46"/>
      <c r="H8" s="46"/>
      <c r="I8" s="46"/>
      <c r="J8" s="46"/>
      <c r="K8" s="46"/>
      <c r="L8" s="557" t="s">
        <v>271</v>
      </c>
      <c r="M8" s="557"/>
      <c r="N8" s="557"/>
      <c r="O8" s="557"/>
    </row>
    <row r="9" spans="1:16" ht="13.5" thickBot="1" x14ac:dyDescent="0.25">
      <c r="A9" s="538" t="s">
        <v>60</v>
      </c>
      <c r="B9" s="539"/>
      <c r="C9" s="538" t="s">
        <v>61</v>
      </c>
      <c r="D9" s="561"/>
      <c r="E9" s="539"/>
      <c r="F9" s="558" t="s">
        <v>62</v>
      </c>
      <c r="G9" s="559"/>
      <c r="H9" s="560"/>
      <c r="I9" s="558" t="s">
        <v>63</v>
      </c>
      <c r="J9" s="559"/>
      <c r="K9" s="560"/>
      <c r="L9" s="558" t="s">
        <v>64</v>
      </c>
      <c r="M9" s="559"/>
      <c r="N9" s="559"/>
      <c r="O9" s="560"/>
    </row>
    <row r="10" spans="1:16" ht="13.5" customHeight="1" x14ac:dyDescent="0.2">
      <c r="A10" s="83"/>
      <c r="B10" s="84"/>
      <c r="C10" s="83"/>
      <c r="D10" s="85"/>
      <c r="E10" s="86" t="s">
        <v>65</v>
      </c>
      <c r="F10" s="87"/>
      <c r="G10" s="88"/>
      <c r="H10" s="89" t="s">
        <v>66</v>
      </c>
      <c r="I10" s="87"/>
      <c r="J10" s="88"/>
      <c r="K10" s="89" t="s">
        <v>54</v>
      </c>
      <c r="L10" s="87"/>
      <c r="M10" s="88"/>
      <c r="N10" s="88"/>
      <c r="O10" s="90"/>
    </row>
    <row r="11" spans="1:16" x14ac:dyDescent="0.2">
      <c r="A11" s="536" t="s">
        <v>99</v>
      </c>
      <c r="B11" s="537"/>
      <c r="C11" s="91"/>
      <c r="D11" s="92"/>
      <c r="E11" s="93"/>
      <c r="F11" s="94"/>
      <c r="G11" s="95"/>
      <c r="H11" s="96"/>
      <c r="I11" s="94"/>
      <c r="J11" s="95"/>
      <c r="K11" s="96"/>
      <c r="L11" s="87"/>
      <c r="M11" s="88"/>
      <c r="N11" s="88"/>
      <c r="O11" s="90"/>
    </row>
    <row r="12" spans="1:16" x14ac:dyDescent="0.2">
      <c r="A12" s="536" t="s">
        <v>143</v>
      </c>
      <c r="B12" s="537"/>
      <c r="C12" s="516"/>
      <c r="D12" s="517"/>
      <c r="E12" s="518"/>
      <c r="F12" s="519"/>
      <c r="G12" s="520"/>
      <c r="H12" s="521"/>
      <c r="I12" s="522"/>
      <c r="J12" s="523"/>
      <c r="K12" s="524"/>
      <c r="L12" s="87"/>
      <c r="M12" s="88"/>
      <c r="N12" s="88"/>
      <c r="O12" s="90"/>
    </row>
    <row r="13" spans="1:16" x14ac:dyDescent="0.2">
      <c r="A13" s="534" t="s">
        <v>18</v>
      </c>
      <c r="B13" s="535"/>
      <c r="C13" s="516"/>
      <c r="D13" s="517"/>
      <c r="E13" s="518"/>
      <c r="F13" s="519"/>
      <c r="G13" s="520"/>
      <c r="H13" s="521"/>
      <c r="I13" s="522"/>
      <c r="J13" s="523"/>
      <c r="K13" s="524"/>
      <c r="L13" s="87"/>
      <c r="M13" s="88"/>
      <c r="N13" s="88"/>
      <c r="O13" s="90"/>
    </row>
    <row r="14" spans="1:16" x14ac:dyDescent="0.2">
      <c r="A14" s="83"/>
      <c r="B14" s="84"/>
      <c r="C14" s="91"/>
      <c r="D14" s="92"/>
      <c r="E14" s="93"/>
      <c r="F14" s="94"/>
      <c r="G14" s="95"/>
      <c r="H14" s="96"/>
      <c r="I14" s="94"/>
      <c r="J14" s="95"/>
      <c r="K14" s="96"/>
      <c r="L14" s="87"/>
      <c r="M14" s="88"/>
      <c r="N14" s="88"/>
      <c r="O14" s="90"/>
    </row>
    <row r="15" spans="1:16" x14ac:dyDescent="0.2">
      <c r="A15" s="536" t="s">
        <v>99</v>
      </c>
      <c r="B15" s="537"/>
      <c r="C15" s="91"/>
      <c r="D15" s="92"/>
      <c r="E15" s="93"/>
      <c r="F15" s="94"/>
      <c r="G15" s="95"/>
      <c r="H15" s="96"/>
      <c r="I15" s="94"/>
      <c r="J15" s="95"/>
      <c r="K15" s="96"/>
      <c r="L15" s="87"/>
      <c r="M15" s="88"/>
      <c r="N15" s="88"/>
      <c r="O15" s="90"/>
    </row>
    <row r="16" spans="1:16" x14ac:dyDescent="0.2">
      <c r="A16" s="536" t="s">
        <v>100</v>
      </c>
      <c r="B16" s="537"/>
      <c r="C16" s="516"/>
      <c r="D16" s="517"/>
      <c r="E16" s="518"/>
      <c r="F16" s="519"/>
      <c r="G16" s="520"/>
      <c r="H16" s="521"/>
      <c r="I16" s="522"/>
      <c r="J16" s="523"/>
      <c r="K16" s="524"/>
      <c r="L16" s="87"/>
      <c r="M16" s="88"/>
      <c r="N16" s="88"/>
      <c r="O16" s="90"/>
    </row>
    <row r="17" spans="1:17" x14ac:dyDescent="0.2">
      <c r="A17" s="534" t="s">
        <v>19</v>
      </c>
      <c r="B17" s="535"/>
      <c r="C17" s="516"/>
      <c r="D17" s="517"/>
      <c r="E17" s="518"/>
      <c r="F17" s="519"/>
      <c r="G17" s="520"/>
      <c r="H17" s="521"/>
      <c r="I17" s="522"/>
      <c r="J17" s="523"/>
      <c r="K17" s="524"/>
      <c r="L17" s="87"/>
      <c r="M17" s="88"/>
      <c r="N17" s="88"/>
      <c r="O17" s="90"/>
    </row>
    <row r="18" spans="1:17" ht="7.5" customHeight="1" thickBot="1" x14ac:dyDescent="0.25">
      <c r="A18" s="97"/>
      <c r="B18" s="98"/>
      <c r="C18" s="99"/>
      <c r="D18" s="100"/>
      <c r="E18" s="101"/>
      <c r="F18" s="102"/>
      <c r="G18" s="103"/>
      <c r="H18" s="104"/>
      <c r="I18" s="102"/>
      <c r="J18" s="103"/>
      <c r="K18" s="104"/>
      <c r="L18" s="105"/>
      <c r="M18" s="106"/>
      <c r="N18" s="106"/>
      <c r="O18" s="107"/>
    </row>
    <row r="19" spans="1:17" ht="13.5" thickBot="1" x14ac:dyDescent="0.25">
      <c r="A19" s="514" t="s">
        <v>69</v>
      </c>
      <c r="B19" s="515"/>
      <c r="C19" s="525" t="str">
        <f>IF((C12+C16)=0,"",(C12+C16))</f>
        <v/>
      </c>
      <c r="D19" s="526"/>
      <c r="E19" s="527"/>
      <c r="F19" s="528" t="str">
        <f>IF((F12+F16)=0,"",(F12+F16))</f>
        <v/>
      </c>
      <c r="G19" s="529"/>
      <c r="H19" s="530"/>
      <c r="I19" s="531" t="str">
        <f>IF((I12+I16)=0,"",(I12+I16))</f>
        <v/>
      </c>
      <c r="J19" s="532"/>
      <c r="K19" s="533"/>
      <c r="L19" s="105"/>
      <c r="M19" s="106"/>
      <c r="N19" s="106"/>
      <c r="O19" s="107"/>
      <c r="P19" s="10" t="s">
        <v>107</v>
      </c>
    </row>
    <row r="20" spans="1:17" x14ac:dyDescent="0.2">
      <c r="A20" s="80"/>
      <c r="B20" s="46"/>
      <c r="C20" s="46"/>
      <c r="D20" s="46"/>
      <c r="E20" s="46"/>
      <c r="F20" s="46"/>
      <c r="G20" s="46"/>
      <c r="H20" s="46"/>
      <c r="I20" s="46"/>
      <c r="J20" s="46"/>
      <c r="K20" s="46"/>
      <c r="L20" s="46"/>
      <c r="M20" s="46"/>
      <c r="N20" s="46"/>
      <c r="O20" s="46"/>
    </row>
    <row r="21" spans="1:17" x14ac:dyDescent="0.2">
      <c r="A21" s="80"/>
      <c r="B21" s="46"/>
      <c r="C21" s="46"/>
      <c r="D21" s="46"/>
      <c r="E21" s="46"/>
      <c r="F21" s="46"/>
      <c r="G21" s="46"/>
      <c r="H21" s="46"/>
      <c r="I21" s="46"/>
      <c r="J21" s="46"/>
      <c r="K21" s="46"/>
      <c r="L21" s="46"/>
      <c r="M21" s="46"/>
      <c r="N21" s="46"/>
      <c r="O21" s="46"/>
    </row>
    <row r="22" spans="1:17" x14ac:dyDescent="0.2">
      <c r="A22" s="108"/>
      <c r="B22" s="569"/>
      <c r="C22" s="569"/>
      <c r="D22" s="569"/>
      <c r="E22" s="569"/>
      <c r="F22" s="569"/>
      <c r="G22" s="569"/>
      <c r="H22" s="569"/>
      <c r="I22" s="569"/>
      <c r="J22" s="569"/>
      <c r="K22" s="569"/>
      <c r="L22" s="569"/>
      <c r="M22" s="569"/>
      <c r="N22" s="569"/>
      <c r="O22" s="569"/>
    </row>
    <row r="23" spans="1:17" ht="13.5" thickBot="1" x14ac:dyDescent="0.25">
      <c r="A23" s="80" t="s">
        <v>57</v>
      </c>
      <c r="B23" s="46"/>
      <c r="C23" s="46"/>
      <c r="D23" s="46"/>
      <c r="E23" s="46"/>
      <c r="F23" s="46"/>
      <c r="G23" s="46"/>
      <c r="H23" s="46"/>
      <c r="I23" s="46"/>
      <c r="J23" s="46"/>
      <c r="K23" s="46"/>
      <c r="L23" s="557" t="str">
        <f>L8</f>
        <v>　○年　　月　　日現在</v>
      </c>
      <c r="M23" s="557"/>
      <c r="N23" s="557"/>
      <c r="O23" s="557"/>
      <c r="P23" s="10" t="s">
        <v>108</v>
      </c>
    </row>
    <row r="24" spans="1:17" ht="13.5" customHeight="1" x14ac:dyDescent="0.2">
      <c r="A24" s="109" t="s">
        <v>13</v>
      </c>
      <c r="B24" s="570" t="s">
        <v>149</v>
      </c>
      <c r="C24" s="570"/>
      <c r="D24" s="570"/>
      <c r="E24" s="570"/>
      <c r="F24" s="570"/>
      <c r="G24" s="570"/>
      <c r="H24" s="570"/>
      <c r="I24" s="570"/>
      <c r="J24" s="570"/>
      <c r="K24" s="570"/>
      <c r="L24" s="570" t="s">
        <v>150</v>
      </c>
      <c r="M24" s="570"/>
      <c r="N24" s="570"/>
      <c r="O24" s="571"/>
    </row>
    <row r="25" spans="1:17" ht="13.5" customHeight="1" x14ac:dyDescent="0.2">
      <c r="A25" s="110" t="s">
        <v>20</v>
      </c>
      <c r="B25" s="85"/>
      <c r="C25" s="85"/>
      <c r="D25" s="85"/>
      <c r="E25" s="85"/>
      <c r="F25" s="85"/>
      <c r="G25" s="85"/>
      <c r="H25" s="85"/>
      <c r="I25" s="85"/>
      <c r="J25" s="85"/>
      <c r="K25" s="85"/>
      <c r="L25" s="85"/>
      <c r="M25" s="85"/>
      <c r="N25" s="85"/>
      <c r="O25" s="84"/>
    </row>
    <row r="26" spans="1:17" ht="13.5" thickBot="1" x14ac:dyDescent="0.25">
      <c r="A26" s="111" t="s">
        <v>13</v>
      </c>
      <c r="B26" s="112" t="s">
        <v>21</v>
      </c>
      <c r="C26" s="113" t="s">
        <v>10</v>
      </c>
      <c r="D26" s="113" t="s">
        <v>21</v>
      </c>
      <c r="E26" s="113" t="s">
        <v>10</v>
      </c>
      <c r="F26" s="113" t="s">
        <v>21</v>
      </c>
      <c r="G26" s="113" t="s">
        <v>10</v>
      </c>
      <c r="H26" s="113" t="s">
        <v>10</v>
      </c>
      <c r="I26" s="113" t="s">
        <v>10</v>
      </c>
      <c r="J26" s="113" t="s">
        <v>10</v>
      </c>
      <c r="K26" s="113" t="s">
        <v>21</v>
      </c>
      <c r="L26" s="113" t="s">
        <v>10</v>
      </c>
      <c r="M26" s="113" t="s">
        <v>21</v>
      </c>
      <c r="N26" s="113" t="s">
        <v>10</v>
      </c>
      <c r="O26" s="114"/>
    </row>
    <row r="27" spans="1:17" ht="7.5" customHeight="1" x14ac:dyDescent="0.2">
      <c r="A27" s="110" t="s">
        <v>13</v>
      </c>
      <c r="B27" s="115" t="s">
        <v>22</v>
      </c>
      <c r="C27" s="115"/>
      <c r="D27" s="115"/>
      <c r="E27" s="115"/>
      <c r="F27" s="115"/>
      <c r="G27" s="115"/>
      <c r="H27" s="115"/>
      <c r="I27" s="115"/>
      <c r="J27" s="115"/>
      <c r="K27" s="115"/>
      <c r="L27" s="115"/>
      <c r="M27" s="115"/>
      <c r="N27" s="115"/>
      <c r="O27" s="116"/>
    </row>
    <row r="28" spans="1:17" ht="18" customHeight="1" x14ac:dyDescent="0.2">
      <c r="A28" s="110" t="s">
        <v>23</v>
      </c>
      <c r="B28" s="115"/>
      <c r="C28" s="115"/>
      <c r="D28" s="115"/>
      <c r="E28" s="115"/>
      <c r="F28" s="115"/>
      <c r="G28" s="115"/>
      <c r="H28" s="115"/>
      <c r="I28" s="115"/>
      <c r="J28" s="115"/>
      <c r="K28" s="115"/>
      <c r="L28" s="115"/>
      <c r="M28" s="115"/>
      <c r="N28" s="115"/>
      <c r="O28" s="116"/>
    </row>
    <row r="29" spans="1:17" x14ac:dyDescent="0.2">
      <c r="A29" s="110" t="s">
        <v>13</v>
      </c>
      <c r="B29" s="115" t="s">
        <v>22</v>
      </c>
      <c r="C29" s="115"/>
      <c r="D29" s="115"/>
      <c r="E29" s="115"/>
      <c r="F29" s="115"/>
      <c r="G29" s="115"/>
      <c r="H29" s="115"/>
      <c r="I29" s="115"/>
      <c r="J29" s="115"/>
      <c r="K29" s="115"/>
      <c r="L29" s="115"/>
      <c r="M29" s="115"/>
      <c r="N29" s="115"/>
      <c r="O29" s="116"/>
    </row>
    <row r="30" spans="1:17" ht="18.75" customHeight="1" x14ac:dyDescent="0.2">
      <c r="A30" s="110" t="s">
        <v>24</v>
      </c>
      <c r="B30" s="115"/>
      <c r="C30" s="115"/>
      <c r="D30" s="115"/>
      <c r="E30" s="115"/>
      <c r="F30" s="115"/>
      <c r="G30" s="115"/>
      <c r="H30" s="115"/>
      <c r="I30" s="115"/>
      <c r="J30" s="115"/>
      <c r="K30" s="115"/>
      <c r="L30" s="115"/>
      <c r="M30" s="115"/>
      <c r="N30" s="115"/>
      <c r="O30" s="116"/>
      <c r="Q30" s="13"/>
    </row>
    <row r="31" spans="1:17" x14ac:dyDescent="0.2">
      <c r="A31" s="110" t="s">
        <v>13</v>
      </c>
      <c r="B31" s="115" t="s">
        <v>22</v>
      </c>
      <c r="C31" s="115"/>
      <c r="D31" s="115"/>
      <c r="E31" s="115"/>
      <c r="F31" s="115"/>
      <c r="G31" s="115"/>
      <c r="H31" s="115"/>
      <c r="I31" s="115"/>
      <c r="J31" s="115"/>
      <c r="K31" s="115"/>
      <c r="L31" s="115"/>
      <c r="M31" s="115"/>
      <c r="N31" s="115"/>
      <c r="O31" s="116"/>
    </row>
    <row r="32" spans="1:17" ht="18" customHeight="1" x14ac:dyDescent="0.2">
      <c r="A32" s="110" t="s">
        <v>25</v>
      </c>
      <c r="B32" s="115"/>
      <c r="C32" s="115"/>
      <c r="D32" s="115"/>
      <c r="E32" s="115"/>
      <c r="F32" s="115"/>
      <c r="G32" s="115"/>
      <c r="H32" s="115"/>
      <c r="I32" s="115"/>
      <c r="J32" s="115"/>
      <c r="K32" s="115"/>
      <c r="L32" s="115"/>
      <c r="M32" s="115"/>
      <c r="N32" s="115"/>
      <c r="O32" s="116"/>
    </row>
    <row r="33" spans="1:15" x14ac:dyDescent="0.2">
      <c r="A33" s="110" t="s">
        <v>13</v>
      </c>
      <c r="B33" s="115" t="s">
        <v>22</v>
      </c>
      <c r="C33" s="115"/>
      <c r="D33" s="115"/>
      <c r="E33" s="115"/>
      <c r="F33" s="115"/>
      <c r="G33" s="115"/>
      <c r="H33" s="115"/>
      <c r="I33" s="115"/>
      <c r="J33" s="115"/>
      <c r="K33" s="115"/>
      <c r="L33" s="115"/>
      <c r="M33" s="115"/>
      <c r="N33" s="115"/>
      <c r="O33" s="116"/>
    </row>
    <row r="34" spans="1:15" ht="18.75" customHeight="1" x14ac:dyDescent="0.2">
      <c r="A34" s="110" t="s">
        <v>26</v>
      </c>
      <c r="B34" s="115"/>
      <c r="C34" s="115"/>
      <c r="D34" s="115"/>
      <c r="E34" s="115"/>
      <c r="F34" s="115"/>
      <c r="G34" s="115"/>
      <c r="H34" s="115"/>
      <c r="I34" s="115"/>
      <c r="J34" s="115"/>
      <c r="K34" s="115"/>
      <c r="L34" s="115"/>
      <c r="M34" s="115"/>
      <c r="N34" s="115"/>
      <c r="O34" s="116"/>
    </row>
    <row r="35" spans="1:15" x14ac:dyDescent="0.2">
      <c r="A35" s="110" t="s">
        <v>13</v>
      </c>
      <c r="B35" s="115" t="s">
        <v>22</v>
      </c>
      <c r="C35" s="115"/>
      <c r="D35" s="115"/>
      <c r="E35" s="115"/>
      <c r="F35" s="115"/>
      <c r="G35" s="115"/>
      <c r="H35" s="115"/>
      <c r="I35" s="115"/>
      <c r="J35" s="115"/>
      <c r="K35" s="115"/>
      <c r="L35" s="115"/>
      <c r="M35" s="115"/>
      <c r="N35" s="115"/>
      <c r="O35" s="116"/>
    </row>
    <row r="36" spans="1:15" ht="18" customHeight="1" x14ac:dyDescent="0.2">
      <c r="A36" s="110" t="s">
        <v>27</v>
      </c>
      <c r="B36" s="115"/>
      <c r="C36" s="115"/>
      <c r="D36" s="115"/>
      <c r="E36" s="115"/>
      <c r="F36" s="115"/>
      <c r="G36" s="115"/>
      <c r="H36" s="115"/>
      <c r="I36" s="115"/>
      <c r="J36" s="115"/>
      <c r="K36" s="115"/>
      <c r="L36" s="115"/>
      <c r="M36" s="115"/>
      <c r="N36" s="115"/>
      <c r="O36" s="116"/>
    </row>
    <row r="37" spans="1:15" ht="7.5" customHeight="1" thickBot="1" x14ac:dyDescent="0.25">
      <c r="A37" s="111" t="s">
        <v>13</v>
      </c>
      <c r="B37" s="117"/>
      <c r="C37" s="117"/>
      <c r="D37" s="117"/>
      <c r="E37" s="117"/>
      <c r="F37" s="117"/>
      <c r="G37" s="117"/>
      <c r="H37" s="117"/>
      <c r="I37" s="117"/>
      <c r="J37" s="117"/>
      <c r="K37" s="117"/>
      <c r="L37" s="117"/>
      <c r="M37" s="117"/>
      <c r="N37" s="117"/>
      <c r="O37" s="118"/>
    </row>
    <row r="38" spans="1:15" x14ac:dyDescent="0.2">
      <c r="A38" s="80" t="s">
        <v>28</v>
      </c>
      <c r="B38" s="46"/>
      <c r="C38" s="46"/>
      <c r="D38" s="46"/>
      <c r="E38" s="46"/>
      <c r="F38" s="46"/>
      <c r="G38" s="46"/>
      <c r="H38" s="46"/>
      <c r="I38" s="46"/>
      <c r="J38" s="46"/>
      <c r="K38" s="46"/>
      <c r="L38" s="46"/>
      <c r="M38" s="119"/>
      <c r="N38" s="119"/>
      <c r="O38" s="119"/>
    </row>
    <row r="39" spans="1:15" x14ac:dyDescent="0.2">
      <c r="A39" s="80" t="s">
        <v>29</v>
      </c>
      <c r="B39" s="46"/>
      <c r="C39" s="46"/>
      <c r="D39" s="46"/>
      <c r="E39" s="46"/>
      <c r="F39" s="46"/>
      <c r="G39" s="46"/>
      <c r="H39" s="46"/>
      <c r="I39" s="46"/>
      <c r="J39" s="46"/>
      <c r="K39" s="46"/>
      <c r="L39" s="46"/>
      <c r="M39" s="46"/>
      <c r="N39" s="46"/>
      <c r="O39" s="46"/>
    </row>
    <row r="40" spans="1:15" x14ac:dyDescent="0.2">
      <c r="A40" s="80"/>
      <c r="B40" s="46"/>
      <c r="C40" s="46"/>
      <c r="D40" s="46"/>
      <c r="E40" s="46"/>
      <c r="F40" s="46"/>
      <c r="G40" s="46"/>
      <c r="H40" s="46"/>
      <c r="I40" s="46"/>
      <c r="J40" s="46"/>
      <c r="K40" s="46"/>
      <c r="L40" s="46"/>
      <c r="M40" s="46"/>
      <c r="N40" s="46"/>
      <c r="O40" s="46"/>
    </row>
    <row r="41" spans="1:15" x14ac:dyDescent="0.2">
      <c r="A41" s="80"/>
      <c r="B41" s="46"/>
      <c r="C41" s="46"/>
      <c r="D41" s="46"/>
      <c r="E41" s="46"/>
      <c r="F41" s="46"/>
      <c r="G41" s="46"/>
      <c r="H41" s="46"/>
      <c r="I41" s="46"/>
      <c r="J41" s="46"/>
      <c r="K41" s="46"/>
      <c r="L41" s="46"/>
      <c r="M41" s="46"/>
      <c r="N41" s="46"/>
      <c r="O41" s="46"/>
    </row>
    <row r="42" spans="1:15" ht="13.5" thickBot="1" x14ac:dyDescent="0.25">
      <c r="A42" s="80" t="s">
        <v>30</v>
      </c>
      <c r="B42" s="46"/>
      <c r="C42" s="46"/>
      <c r="D42" s="46"/>
      <c r="E42" s="46"/>
      <c r="F42" s="46"/>
      <c r="G42" s="46"/>
      <c r="H42" s="46"/>
      <c r="I42" s="46"/>
      <c r="J42" s="46"/>
      <c r="K42" s="46"/>
      <c r="L42" s="46"/>
      <c r="M42" s="46"/>
      <c r="N42" s="46"/>
      <c r="O42" s="46"/>
    </row>
    <row r="43" spans="1:15" x14ac:dyDescent="0.2">
      <c r="A43" s="497" t="s">
        <v>70</v>
      </c>
      <c r="B43" s="511" t="s">
        <v>71</v>
      </c>
      <c r="C43" s="512"/>
      <c r="D43" s="512"/>
      <c r="E43" s="512"/>
      <c r="F43" s="512"/>
      <c r="G43" s="512"/>
      <c r="H43" s="512"/>
      <c r="I43" s="513"/>
      <c r="J43" s="505" t="s">
        <v>72</v>
      </c>
      <c r="K43" s="506"/>
      <c r="L43" s="507"/>
      <c r="M43" s="505" t="s">
        <v>73</v>
      </c>
      <c r="N43" s="506"/>
      <c r="O43" s="507"/>
    </row>
    <row r="44" spans="1:15" ht="13.5" thickBot="1" x14ac:dyDescent="0.25">
      <c r="A44" s="498"/>
      <c r="B44" s="499" t="str">
        <f>L8</f>
        <v>　○年　　月　　日現在</v>
      </c>
      <c r="C44" s="500"/>
      <c r="D44" s="500"/>
      <c r="E44" s="501"/>
      <c r="F44" s="502" t="s">
        <v>74</v>
      </c>
      <c r="G44" s="503"/>
      <c r="H44" s="503"/>
      <c r="I44" s="504"/>
      <c r="J44" s="508"/>
      <c r="K44" s="509"/>
      <c r="L44" s="510"/>
      <c r="M44" s="508"/>
      <c r="N44" s="509"/>
      <c r="O44" s="510"/>
    </row>
    <row r="45" spans="1:15" x14ac:dyDescent="0.2">
      <c r="A45" s="120"/>
      <c r="B45" s="121"/>
      <c r="C45" s="122"/>
      <c r="D45" s="122" t="s">
        <v>54</v>
      </c>
      <c r="E45" s="123" t="s">
        <v>66</v>
      </c>
      <c r="F45" s="124"/>
      <c r="G45" s="122"/>
      <c r="H45" s="122" t="s">
        <v>54</v>
      </c>
      <c r="I45" s="125" t="s">
        <v>66</v>
      </c>
      <c r="J45" s="121"/>
      <c r="K45" s="122" t="s">
        <v>54</v>
      </c>
      <c r="L45" s="125" t="s">
        <v>66</v>
      </c>
      <c r="M45" s="126"/>
      <c r="N45" s="119"/>
      <c r="O45" s="127"/>
    </row>
    <row r="46" spans="1:15" x14ac:dyDescent="0.2">
      <c r="A46" s="120" t="s">
        <v>67</v>
      </c>
      <c r="B46" s="87"/>
      <c r="C46" s="88"/>
      <c r="D46" s="88"/>
      <c r="E46" s="128"/>
      <c r="F46" s="129"/>
      <c r="G46" s="88"/>
      <c r="H46" s="88"/>
      <c r="I46" s="130"/>
      <c r="J46" s="87"/>
      <c r="K46" s="88"/>
      <c r="L46" s="130"/>
      <c r="M46" s="87"/>
      <c r="N46" s="88"/>
      <c r="O46" s="90"/>
    </row>
    <row r="47" spans="1:15" ht="27" customHeight="1" x14ac:dyDescent="0.2">
      <c r="A47" s="131"/>
      <c r="B47" s="562"/>
      <c r="C47" s="563"/>
      <c r="D47" s="564"/>
      <c r="E47" s="132" t="str">
        <f>IF(A47="","",(B47/A47)*100)</f>
        <v/>
      </c>
      <c r="F47" s="565"/>
      <c r="G47" s="563"/>
      <c r="H47" s="564"/>
      <c r="I47" s="133" t="str">
        <f>IF(A47="","",(F47/A47)*100)</f>
        <v/>
      </c>
      <c r="J47" s="562"/>
      <c r="K47" s="564"/>
      <c r="L47" s="133"/>
      <c r="M47" s="566"/>
      <c r="N47" s="567"/>
      <c r="O47" s="568"/>
    </row>
    <row r="48" spans="1:15" x14ac:dyDescent="0.2">
      <c r="A48" s="134" t="s">
        <v>54</v>
      </c>
      <c r="B48" s="87"/>
      <c r="C48" s="88"/>
      <c r="D48" s="88"/>
      <c r="E48" s="128"/>
      <c r="F48" s="129"/>
      <c r="G48" s="88"/>
      <c r="H48" s="88"/>
      <c r="I48" s="130"/>
      <c r="J48" s="87"/>
      <c r="K48" s="88"/>
      <c r="L48" s="130"/>
      <c r="M48" s="87"/>
      <c r="N48" s="88"/>
      <c r="O48" s="90"/>
    </row>
    <row r="49" spans="1:15" ht="7.5" customHeight="1" x14ac:dyDescent="0.2">
      <c r="A49" s="120"/>
      <c r="B49" s="87"/>
      <c r="C49" s="88"/>
      <c r="D49" s="88"/>
      <c r="E49" s="128"/>
      <c r="F49" s="129"/>
      <c r="G49" s="88"/>
      <c r="H49" s="88"/>
      <c r="I49" s="130"/>
      <c r="J49" s="87"/>
      <c r="K49" s="88"/>
      <c r="L49" s="130"/>
      <c r="M49" s="87"/>
      <c r="N49" s="88"/>
      <c r="O49" s="90"/>
    </row>
    <row r="50" spans="1:15" x14ac:dyDescent="0.2">
      <c r="A50" s="120" t="s">
        <v>68</v>
      </c>
      <c r="B50" s="87"/>
      <c r="C50" s="88"/>
      <c r="D50" s="88"/>
      <c r="E50" s="128"/>
      <c r="F50" s="129"/>
      <c r="G50" s="88"/>
      <c r="H50" s="88"/>
      <c r="I50" s="130"/>
      <c r="J50" s="87"/>
      <c r="K50" s="88"/>
      <c r="L50" s="130"/>
      <c r="M50" s="87"/>
      <c r="N50" s="88"/>
      <c r="O50" s="90"/>
    </row>
    <row r="51" spans="1:15" ht="27" customHeight="1" x14ac:dyDescent="0.2">
      <c r="A51" s="131"/>
      <c r="B51" s="562"/>
      <c r="C51" s="563"/>
      <c r="D51" s="564"/>
      <c r="E51" s="132" t="str">
        <f>IF(A47="","",(B51/A51)*100)</f>
        <v/>
      </c>
      <c r="F51" s="565"/>
      <c r="G51" s="563"/>
      <c r="H51" s="564"/>
      <c r="I51" s="133" t="str">
        <f>IF(A47="","",(F51/A51)*100)</f>
        <v/>
      </c>
      <c r="J51" s="562"/>
      <c r="K51" s="564"/>
      <c r="L51" s="133"/>
      <c r="M51" s="566"/>
      <c r="N51" s="567"/>
      <c r="O51" s="568"/>
    </row>
    <row r="52" spans="1:15" x14ac:dyDescent="0.2">
      <c r="A52" s="134" t="s">
        <v>54</v>
      </c>
      <c r="B52" s="87"/>
      <c r="C52" s="88"/>
      <c r="D52" s="135"/>
      <c r="E52" s="128"/>
      <c r="F52" s="129"/>
      <c r="G52" s="88"/>
      <c r="H52" s="88"/>
      <c r="I52" s="130"/>
      <c r="J52" s="87"/>
      <c r="K52" s="88"/>
      <c r="L52" s="130"/>
      <c r="M52" s="87"/>
      <c r="N52" s="88"/>
      <c r="O52" s="90"/>
    </row>
    <row r="53" spans="1:15" ht="7.5" customHeight="1" thickBot="1" x14ac:dyDescent="0.25">
      <c r="A53" s="136"/>
      <c r="B53" s="105"/>
      <c r="C53" s="106"/>
      <c r="D53" s="106"/>
      <c r="E53" s="137"/>
      <c r="F53" s="138"/>
      <c r="G53" s="106"/>
      <c r="H53" s="106"/>
      <c r="I53" s="139"/>
      <c r="J53" s="105"/>
      <c r="K53" s="106"/>
      <c r="L53" s="139"/>
      <c r="M53" s="105"/>
      <c r="N53" s="106"/>
      <c r="O53" s="107"/>
    </row>
    <row r="54" spans="1:15" ht="72" hidden="1" x14ac:dyDescent="0.2">
      <c r="A54" s="140" t="s">
        <v>160</v>
      </c>
      <c r="B54" s="140"/>
      <c r="C54" s="140"/>
      <c r="D54" s="140"/>
      <c r="E54" s="140"/>
      <c r="F54" s="140"/>
      <c r="G54" s="140"/>
      <c r="H54" s="140"/>
      <c r="I54" s="46"/>
      <c r="J54" s="46"/>
      <c r="K54" s="46"/>
      <c r="L54" s="46"/>
      <c r="M54" s="46"/>
      <c r="N54" s="46"/>
      <c r="O54" s="46"/>
    </row>
    <row r="55" spans="1:15" x14ac:dyDescent="0.2">
      <c r="A55" s="141" t="s">
        <v>151</v>
      </c>
      <c r="B55" s="46"/>
      <c r="C55" s="46"/>
      <c r="D55" s="46"/>
      <c r="E55" s="46"/>
      <c r="F55" s="46"/>
      <c r="G55" s="46"/>
      <c r="H55" s="46"/>
      <c r="I55" s="46"/>
      <c r="J55" s="46"/>
      <c r="K55" s="46"/>
      <c r="L55" s="46"/>
      <c r="M55" s="46"/>
      <c r="N55" s="46"/>
      <c r="O55" s="46"/>
    </row>
    <row r="56" spans="1:15" x14ac:dyDescent="0.2">
      <c r="A56" s="46"/>
      <c r="B56" s="46"/>
      <c r="C56" s="46"/>
      <c r="D56" s="46"/>
      <c r="E56" s="46"/>
      <c r="F56" s="46"/>
      <c r="G56" s="46"/>
      <c r="H56" s="46"/>
      <c r="I56" s="46"/>
      <c r="J56" s="46"/>
      <c r="K56" s="46"/>
      <c r="L56" s="46"/>
      <c r="M56" s="46"/>
      <c r="N56" s="46"/>
      <c r="O56" s="46"/>
    </row>
    <row r="57" spans="1:15" x14ac:dyDescent="0.2">
      <c r="A57" s="46"/>
      <c r="B57" s="46"/>
      <c r="C57" s="46"/>
      <c r="D57" s="46"/>
      <c r="E57" s="46"/>
      <c r="F57" s="46"/>
      <c r="G57" s="46"/>
      <c r="H57" s="46"/>
      <c r="I57" s="46"/>
      <c r="J57" s="46"/>
      <c r="K57" s="46"/>
      <c r="L57" s="46"/>
      <c r="M57" s="46"/>
      <c r="N57" s="46"/>
      <c r="O57" s="46"/>
    </row>
  </sheetData>
  <mergeCells count="46">
    <mergeCell ref="B51:D51"/>
    <mergeCell ref="F51:H51"/>
    <mergeCell ref="J51:K51"/>
    <mergeCell ref="M51:O51"/>
    <mergeCell ref="B22:O22"/>
    <mergeCell ref="L23:O23"/>
    <mergeCell ref="L24:O24"/>
    <mergeCell ref="B24:K24"/>
    <mergeCell ref="B47:D47"/>
    <mergeCell ref="F47:H47"/>
    <mergeCell ref="J47:K47"/>
    <mergeCell ref="M47:O47"/>
    <mergeCell ref="M43:O44"/>
    <mergeCell ref="A9:B9"/>
    <mergeCell ref="D5:H5"/>
    <mergeCell ref="D4:H4"/>
    <mergeCell ref="I5:O5"/>
    <mergeCell ref="I4:O4"/>
    <mergeCell ref="A5:C5"/>
    <mergeCell ref="A4:C4"/>
    <mergeCell ref="L8:O8"/>
    <mergeCell ref="L9:O9"/>
    <mergeCell ref="I9:K9"/>
    <mergeCell ref="F9:H9"/>
    <mergeCell ref="C9:E9"/>
    <mergeCell ref="A11:B11"/>
    <mergeCell ref="A15:B15"/>
    <mergeCell ref="A16:B16"/>
    <mergeCell ref="A12:B12"/>
    <mergeCell ref="A13:B13"/>
    <mergeCell ref="A19:B19"/>
    <mergeCell ref="C12:E13"/>
    <mergeCell ref="F12:H13"/>
    <mergeCell ref="I12:K13"/>
    <mergeCell ref="C16:E17"/>
    <mergeCell ref="F16:H17"/>
    <mergeCell ref="I16:K17"/>
    <mergeCell ref="C19:E19"/>
    <mergeCell ref="F19:H19"/>
    <mergeCell ref="I19:K19"/>
    <mergeCell ref="A17:B17"/>
    <mergeCell ref="A43:A44"/>
    <mergeCell ref="B44:E44"/>
    <mergeCell ref="F44:I44"/>
    <mergeCell ref="J43:L44"/>
    <mergeCell ref="B43:I43"/>
  </mergeCells>
  <phoneticPr fontId="2"/>
  <pageMargins left="0.51181102362204722" right="0.5118110236220472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L52"/>
  <sheetViews>
    <sheetView tabSelected="1" view="pageBreakPreview" topLeftCell="A24" zoomScale="90" zoomScaleNormal="100" zoomScaleSheetLayoutView="90" workbookViewId="0">
      <selection activeCell="C34" sqref="C34:I34"/>
    </sheetView>
  </sheetViews>
  <sheetFormatPr defaultColWidth="9" defaultRowHeight="14" x14ac:dyDescent="0.2"/>
  <cols>
    <col min="1" max="1" width="5" style="5" customWidth="1"/>
    <col min="2" max="2" width="3.453125" style="5" customWidth="1"/>
    <col min="3" max="9" width="10" style="5" customWidth="1"/>
    <col min="10" max="10" width="4.90625" style="5" customWidth="1"/>
    <col min="11" max="16384" width="9" style="5"/>
  </cols>
  <sheetData>
    <row r="1" spans="1:12" x14ac:dyDescent="0.2">
      <c r="A1" s="29" t="s">
        <v>291</v>
      </c>
      <c r="B1" s="30"/>
      <c r="C1" s="30"/>
      <c r="D1" s="30"/>
      <c r="E1" s="30"/>
      <c r="F1" s="30"/>
      <c r="G1" s="30"/>
      <c r="H1" s="30"/>
      <c r="I1" s="30"/>
      <c r="J1" s="30"/>
    </row>
    <row r="2" spans="1:12" x14ac:dyDescent="0.2">
      <c r="A2" s="29"/>
      <c r="B2" s="30"/>
      <c r="C2" s="30"/>
      <c r="D2" s="30"/>
      <c r="E2" s="30"/>
      <c r="F2" s="30"/>
      <c r="G2" s="30"/>
      <c r="H2" s="30"/>
      <c r="I2" s="30"/>
      <c r="J2" s="30"/>
    </row>
    <row r="3" spans="1:12" x14ac:dyDescent="0.2">
      <c r="A3" s="29"/>
      <c r="B3" s="30"/>
      <c r="C3" s="30"/>
      <c r="D3" s="30"/>
      <c r="E3" s="30"/>
      <c r="F3" s="30"/>
      <c r="G3" s="30"/>
      <c r="H3" s="301" t="s">
        <v>33</v>
      </c>
      <c r="I3" s="301"/>
      <c r="J3" s="302"/>
      <c r="K3" s="5" t="s">
        <v>320</v>
      </c>
    </row>
    <row r="4" spans="1:12" ht="14" customHeight="1" x14ac:dyDescent="0.2">
      <c r="A4" s="29"/>
      <c r="B4" s="30"/>
      <c r="C4" s="30"/>
      <c r="D4" s="30"/>
      <c r="E4" s="30"/>
      <c r="F4" s="30"/>
      <c r="G4" s="30"/>
      <c r="H4" s="303" t="s">
        <v>318</v>
      </c>
      <c r="I4" s="303"/>
      <c r="J4" s="304"/>
    </row>
    <row r="5" spans="1:12" x14ac:dyDescent="0.2">
      <c r="A5" s="29"/>
      <c r="B5" s="30"/>
      <c r="C5" s="30"/>
      <c r="D5" s="30"/>
      <c r="E5" s="30"/>
      <c r="F5" s="30"/>
      <c r="G5" s="400"/>
      <c r="H5" s="401"/>
      <c r="I5" s="401"/>
      <c r="J5" s="30"/>
      <c r="K5" s="21"/>
      <c r="L5" s="21"/>
    </row>
    <row r="6" spans="1:12" x14ac:dyDescent="0.2">
      <c r="A6" s="29" t="s">
        <v>294</v>
      </c>
      <c r="B6" s="30"/>
      <c r="C6" s="30"/>
      <c r="D6" s="30"/>
      <c r="E6" s="30"/>
      <c r="F6" s="30"/>
      <c r="G6" s="30"/>
      <c r="H6" s="30"/>
      <c r="I6" s="30"/>
      <c r="J6" s="30"/>
      <c r="K6" s="21"/>
      <c r="L6" s="21"/>
    </row>
    <row r="7" spans="1:12" x14ac:dyDescent="0.2">
      <c r="A7" s="29"/>
      <c r="B7" s="30"/>
      <c r="C7" s="30"/>
      <c r="D7" s="30"/>
      <c r="E7" s="30"/>
      <c r="F7" s="30"/>
      <c r="G7" s="30"/>
      <c r="H7" s="30"/>
      <c r="I7" s="30"/>
      <c r="J7" s="30"/>
    </row>
    <row r="8" spans="1:12" x14ac:dyDescent="0.2">
      <c r="A8" s="29"/>
      <c r="B8" s="30"/>
      <c r="C8" s="30"/>
      <c r="D8" s="30"/>
      <c r="E8" s="30"/>
      <c r="F8" s="30"/>
      <c r="G8" s="30"/>
      <c r="H8" s="30"/>
      <c r="I8" s="30"/>
      <c r="J8" s="30"/>
    </row>
    <row r="9" spans="1:12" x14ac:dyDescent="0.2">
      <c r="A9" s="29"/>
      <c r="B9" s="30"/>
      <c r="C9" s="30"/>
      <c r="D9" s="30"/>
      <c r="E9" s="30"/>
      <c r="F9" s="310"/>
      <c r="G9" s="310"/>
      <c r="H9" s="310"/>
      <c r="I9" s="310"/>
      <c r="J9" s="206"/>
      <c r="K9" s="206"/>
    </row>
    <row r="10" spans="1:12" x14ac:dyDescent="0.2">
      <c r="A10" s="29"/>
      <c r="B10" s="30"/>
      <c r="C10" s="30"/>
      <c r="D10" s="30"/>
      <c r="E10" s="222"/>
      <c r="F10" s="310" t="s">
        <v>409</v>
      </c>
      <c r="G10" s="310"/>
      <c r="H10" s="310"/>
      <c r="I10" s="310"/>
      <c r="J10" s="207"/>
      <c r="K10" s="206" t="s">
        <v>314</v>
      </c>
    </row>
    <row r="11" spans="1:12" x14ac:dyDescent="0.2">
      <c r="A11" s="29"/>
      <c r="B11" s="30"/>
      <c r="C11" s="30"/>
      <c r="D11" s="30"/>
      <c r="E11" s="30"/>
      <c r="F11" s="33"/>
      <c r="G11" s="33"/>
      <c r="H11" s="33"/>
      <c r="I11" s="33"/>
      <c r="J11" s="33"/>
      <c r="K11" s="206" t="s">
        <v>315</v>
      </c>
    </row>
    <row r="12" spans="1:12" x14ac:dyDescent="0.2">
      <c r="A12" s="29"/>
      <c r="B12" s="30"/>
      <c r="C12" s="30"/>
      <c r="D12" s="30"/>
      <c r="E12" s="30"/>
      <c r="F12" s="30"/>
      <c r="G12" s="30"/>
      <c r="H12" s="30"/>
      <c r="I12" s="30"/>
      <c r="J12" s="30"/>
    </row>
    <row r="13" spans="1:12" x14ac:dyDescent="0.2">
      <c r="A13" s="29"/>
      <c r="B13" s="30"/>
      <c r="C13" s="30"/>
      <c r="D13" s="30"/>
      <c r="E13" s="30"/>
      <c r="F13" s="30"/>
      <c r="G13" s="30"/>
      <c r="H13" s="30"/>
      <c r="I13" s="30"/>
      <c r="J13" s="30"/>
    </row>
    <row r="14" spans="1:12" ht="18.75" customHeight="1" x14ac:dyDescent="0.2">
      <c r="A14" s="578" t="s">
        <v>393</v>
      </c>
      <c r="B14" s="579"/>
      <c r="C14" s="579"/>
      <c r="D14" s="579"/>
      <c r="E14" s="579"/>
      <c r="F14" s="579"/>
      <c r="G14" s="579"/>
      <c r="H14" s="579"/>
      <c r="I14" s="579"/>
      <c r="J14" s="579"/>
    </row>
    <row r="15" spans="1:12" x14ac:dyDescent="0.2">
      <c r="A15" s="29"/>
      <c r="B15" s="30"/>
      <c r="C15" s="30"/>
      <c r="D15" s="30"/>
      <c r="E15" s="30"/>
      <c r="F15" s="30"/>
      <c r="G15" s="30"/>
      <c r="H15" s="30"/>
      <c r="I15" s="30"/>
      <c r="J15" s="30"/>
    </row>
    <row r="16" spans="1:12" x14ac:dyDescent="0.2">
      <c r="A16" s="29"/>
      <c r="B16" s="30"/>
      <c r="C16" s="30"/>
      <c r="D16" s="30"/>
      <c r="E16" s="30"/>
      <c r="F16" s="30"/>
      <c r="G16" s="30"/>
      <c r="H16" s="30"/>
      <c r="I16" s="30"/>
      <c r="J16" s="30"/>
    </row>
    <row r="17" spans="1:10" x14ac:dyDescent="0.2">
      <c r="A17" s="29"/>
      <c r="B17" s="30"/>
      <c r="C17" s="30"/>
      <c r="D17" s="30"/>
      <c r="E17" s="30"/>
      <c r="F17" s="30"/>
      <c r="G17" s="30"/>
      <c r="H17" s="30"/>
      <c r="I17" s="30"/>
      <c r="J17" s="30"/>
    </row>
    <row r="18" spans="1:10" ht="60" customHeight="1" x14ac:dyDescent="0.2">
      <c r="A18" s="154"/>
      <c r="B18" s="577" t="s">
        <v>394</v>
      </c>
      <c r="C18" s="577"/>
      <c r="D18" s="577"/>
      <c r="E18" s="577"/>
      <c r="F18" s="577"/>
      <c r="G18" s="577"/>
      <c r="H18" s="577"/>
      <c r="I18" s="577"/>
      <c r="J18" s="30"/>
    </row>
    <row r="19" spans="1:10" x14ac:dyDescent="0.2">
      <c r="A19" s="29"/>
      <c r="B19" s="30"/>
      <c r="C19" s="30"/>
      <c r="D19" s="30"/>
      <c r="E19" s="30"/>
      <c r="F19" s="30"/>
      <c r="G19" s="30"/>
      <c r="H19" s="30"/>
      <c r="I19" s="30"/>
      <c r="J19" s="30"/>
    </row>
    <row r="20" spans="1:10" x14ac:dyDescent="0.2">
      <c r="A20" s="29"/>
      <c r="B20" s="30"/>
      <c r="C20" s="30"/>
      <c r="D20" s="30"/>
      <c r="E20" s="30"/>
      <c r="F20" s="30"/>
      <c r="G20" s="30"/>
      <c r="H20" s="30"/>
      <c r="I20" s="30"/>
      <c r="J20" s="30"/>
    </row>
    <row r="21" spans="1:10" x14ac:dyDescent="0.2">
      <c r="A21" s="29"/>
      <c r="B21" s="30"/>
      <c r="C21" s="30"/>
      <c r="D21" s="30"/>
      <c r="E21" s="30"/>
      <c r="F21" s="30"/>
      <c r="G21" s="30"/>
      <c r="H21" s="30"/>
      <c r="I21" s="30"/>
      <c r="J21" s="30"/>
    </row>
    <row r="22" spans="1:10" ht="30" customHeight="1" x14ac:dyDescent="0.2">
      <c r="A22" s="155"/>
      <c r="B22" s="156">
        <v>1</v>
      </c>
      <c r="C22" s="573" t="s">
        <v>240</v>
      </c>
      <c r="D22" s="573"/>
      <c r="E22" s="573"/>
      <c r="F22" s="573"/>
      <c r="G22" s="573"/>
      <c r="H22" s="573"/>
      <c r="I22" s="573"/>
      <c r="J22" s="154"/>
    </row>
    <row r="23" spans="1:10" x14ac:dyDescent="0.2">
      <c r="A23" s="157"/>
      <c r="B23" s="30"/>
      <c r="C23" s="30"/>
      <c r="D23" s="30"/>
      <c r="E23" s="30"/>
      <c r="F23" s="30"/>
      <c r="G23" s="30"/>
      <c r="H23" s="30"/>
      <c r="I23" s="30"/>
      <c r="J23" s="30"/>
    </row>
    <row r="24" spans="1:10" x14ac:dyDescent="0.2">
      <c r="A24" s="157"/>
      <c r="B24" s="30"/>
      <c r="C24" s="30"/>
      <c r="D24" s="30"/>
      <c r="E24" s="30"/>
      <c r="F24" s="31" t="str">
        <f>IF(G24="","金","")</f>
        <v>金</v>
      </c>
      <c r="G24" s="575"/>
      <c r="H24" s="575"/>
      <c r="I24" s="30" t="s">
        <v>54</v>
      </c>
      <c r="J24" s="30"/>
    </row>
    <row r="25" spans="1:10" x14ac:dyDescent="0.2">
      <c r="A25" s="29"/>
      <c r="B25" s="30"/>
      <c r="C25" s="30"/>
      <c r="D25" s="30"/>
      <c r="E25" s="30"/>
      <c r="F25" s="30"/>
      <c r="G25" s="30"/>
      <c r="H25" s="30"/>
      <c r="I25" s="30"/>
      <c r="J25" s="30"/>
    </row>
    <row r="26" spans="1:10" s="239" customFormat="1" x14ac:dyDescent="0.2">
      <c r="A26" s="293"/>
      <c r="B26" s="156">
        <v>2</v>
      </c>
      <c r="C26" s="586" t="s">
        <v>410</v>
      </c>
      <c r="D26" s="586"/>
      <c r="E26" s="586"/>
      <c r="F26" s="586"/>
      <c r="G26" s="586"/>
      <c r="H26" s="586"/>
      <c r="I26" s="586"/>
      <c r="J26" s="294"/>
    </row>
    <row r="27" spans="1:10" s="239" customFormat="1" x14ac:dyDescent="0.2">
      <c r="A27" s="295"/>
    </row>
    <row r="28" spans="1:10" s="239" customFormat="1" x14ac:dyDescent="0.2">
      <c r="A28" s="295"/>
      <c r="F28" s="296" t="str">
        <f>IF(G28="","金","")</f>
        <v>金</v>
      </c>
      <c r="G28" s="576"/>
      <c r="H28" s="576"/>
      <c r="I28" s="239" t="s">
        <v>92</v>
      </c>
    </row>
    <row r="29" spans="1:10" x14ac:dyDescent="0.2">
      <c r="A29" s="29"/>
      <c r="B29" s="30"/>
      <c r="C29" s="30"/>
      <c r="D29" s="30"/>
      <c r="E29" s="30"/>
      <c r="F29" s="30"/>
      <c r="G29" s="30"/>
      <c r="H29" s="30"/>
      <c r="I29" s="30"/>
      <c r="J29" s="30"/>
    </row>
    <row r="30" spans="1:10" ht="30" customHeight="1" x14ac:dyDescent="0.2">
      <c r="A30" s="155"/>
      <c r="B30" s="156">
        <v>3</v>
      </c>
      <c r="C30" s="573" t="s">
        <v>53</v>
      </c>
      <c r="D30" s="573"/>
      <c r="E30" s="573"/>
      <c r="F30" s="573"/>
      <c r="G30" s="573"/>
      <c r="H30" s="573"/>
      <c r="I30" s="573"/>
      <c r="J30" s="154"/>
    </row>
    <row r="31" spans="1:10" x14ac:dyDescent="0.2">
      <c r="A31" s="157"/>
      <c r="B31" s="30"/>
      <c r="C31" s="30"/>
      <c r="D31" s="30"/>
      <c r="E31" s="30"/>
      <c r="F31" s="30"/>
      <c r="G31" s="30"/>
      <c r="H31" s="30"/>
      <c r="I31" s="30"/>
      <c r="J31" s="30"/>
    </row>
    <row r="32" spans="1:10" x14ac:dyDescent="0.2">
      <c r="A32" s="157"/>
      <c r="B32" s="30"/>
      <c r="C32" s="30"/>
      <c r="D32" s="30"/>
      <c r="E32" s="30"/>
      <c r="F32" s="31" t="str">
        <f>IF(G32="","金","")</f>
        <v>金</v>
      </c>
      <c r="G32" s="575"/>
      <c r="H32" s="575"/>
      <c r="I32" s="30" t="s">
        <v>54</v>
      </c>
      <c r="J32" s="30"/>
    </row>
    <row r="33" spans="1:10" x14ac:dyDescent="0.2">
      <c r="A33" s="157"/>
      <c r="B33" s="30"/>
      <c r="C33" s="30"/>
      <c r="D33" s="30"/>
      <c r="E33" s="30"/>
      <c r="F33" s="236"/>
      <c r="G33" s="237"/>
      <c r="H33" s="237"/>
      <c r="I33" s="30"/>
      <c r="J33" s="30"/>
    </row>
    <row r="34" spans="1:10" s="239" customFormat="1" x14ac:dyDescent="0.2">
      <c r="A34" s="297"/>
      <c r="B34" s="156">
        <v>4</v>
      </c>
      <c r="C34" s="587" t="s">
        <v>411</v>
      </c>
      <c r="D34" s="587"/>
      <c r="E34" s="587"/>
      <c r="F34" s="587"/>
      <c r="G34" s="587"/>
      <c r="H34" s="587"/>
      <c r="I34" s="587"/>
      <c r="J34" s="294"/>
    </row>
    <row r="35" spans="1:10" s="239" customFormat="1" x14ac:dyDescent="0.2">
      <c r="A35" s="295"/>
    </row>
    <row r="36" spans="1:10" s="239" customFormat="1" x14ac:dyDescent="0.2">
      <c r="A36" s="295"/>
      <c r="F36" s="296" t="str">
        <f>IF(G36="","金","")</f>
        <v>金</v>
      </c>
      <c r="G36" s="576"/>
      <c r="H36" s="576"/>
      <c r="I36" s="239" t="s">
        <v>92</v>
      </c>
    </row>
    <row r="37" spans="1:10" x14ac:dyDescent="0.2">
      <c r="A37" s="29"/>
      <c r="B37" s="30"/>
      <c r="C37" s="30"/>
      <c r="D37" s="30"/>
      <c r="E37" s="30"/>
      <c r="F37" s="30"/>
      <c r="G37" s="30"/>
      <c r="H37" s="30"/>
      <c r="I37" s="30"/>
      <c r="J37" s="30"/>
    </row>
    <row r="38" spans="1:10" x14ac:dyDescent="0.2">
      <c r="A38" s="155"/>
      <c r="B38" s="158">
        <v>5</v>
      </c>
      <c r="C38" s="574" t="s">
        <v>55</v>
      </c>
      <c r="D38" s="574"/>
      <c r="E38" s="574"/>
      <c r="F38" s="574"/>
      <c r="G38" s="574"/>
      <c r="H38" s="574"/>
      <c r="I38" s="574"/>
      <c r="J38" s="30"/>
    </row>
    <row r="39" spans="1:10" ht="30" customHeight="1" x14ac:dyDescent="0.2">
      <c r="A39" s="159"/>
      <c r="B39" s="160"/>
      <c r="C39" s="572" t="s">
        <v>302</v>
      </c>
      <c r="D39" s="572"/>
      <c r="E39" s="572"/>
      <c r="F39" s="572"/>
      <c r="G39" s="572"/>
      <c r="H39" s="572"/>
      <c r="I39" s="572"/>
      <c r="J39" s="30"/>
    </row>
    <row r="40" spans="1:10" x14ac:dyDescent="0.2">
      <c r="A40" s="30"/>
      <c r="B40" s="30"/>
      <c r="C40" s="572"/>
      <c r="D40" s="572"/>
      <c r="E40" s="572"/>
      <c r="F40" s="572"/>
      <c r="G40" s="572"/>
      <c r="H40" s="572"/>
      <c r="I40" s="572"/>
      <c r="J40" s="30"/>
    </row>
    <row r="41" spans="1:10" x14ac:dyDescent="0.2">
      <c r="A41" s="30"/>
      <c r="B41" s="30"/>
      <c r="C41" s="30"/>
      <c r="D41" s="30"/>
      <c r="E41" s="30"/>
      <c r="F41" s="30"/>
      <c r="G41" s="30"/>
      <c r="H41" s="30"/>
      <c r="I41" s="30"/>
      <c r="J41" s="30"/>
    </row>
    <row r="42" spans="1:10" x14ac:dyDescent="0.2">
      <c r="A42" s="30"/>
      <c r="B42" s="30"/>
      <c r="C42" s="30"/>
      <c r="D42" s="30"/>
      <c r="E42" s="30"/>
      <c r="F42" s="30"/>
      <c r="G42" s="30"/>
      <c r="H42" s="30"/>
      <c r="I42" s="30"/>
      <c r="J42" s="30"/>
    </row>
    <row r="43" spans="1:10" x14ac:dyDescent="0.2">
      <c r="A43" s="30"/>
      <c r="B43" s="30"/>
      <c r="C43" s="30"/>
      <c r="D43" s="30"/>
      <c r="E43" s="30"/>
      <c r="F43" s="30"/>
      <c r="G43" s="30"/>
      <c r="H43" s="30"/>
      <c r="I43" s="30"/>
      <c r="J43" s="30"/>
    </row>
    <row r="44" spans="1:10" x14ac:dyDescent="0.2">
      <c r="A44" s="30"/>
      <c r="B44" s="30"/>
      <c r="C44" s="30"/>
      <c r="D44" s="30"/>
      <c r="E44" s="30"/>
      <c r="F44" s="30"/>
      <c r="G44" s="30"/>
      <c r="H44" s="30"/>
      <c r="I44" s="30"/>
      <c r="J44" s="30"/>
    </row>
    <row r="45" spans="1:10" x14ac:dyDescent="0.2">
      <c r="A45" s="30"/>
      <c r="B45" s="30"/>
      <c r="C45" s="30"/>
      <c r="D45" s="30"/>
      <c r="E45" s="30"/>
      <c r="F45" s="30"/>
      <c r="G45" s="30"/>
      <c r="H45" s="30"/>
      <c r="I45" s="30"/>
      <c r="J45" s="30"/>
    </row>
    <row r="46" spans="1:10" x14ac:dyDescent="0.2">
      <c r="A46" s="30"/>
      <c r="B46" s="30"/>
      <c r="C46" s="30"/>
      <c r="D46" s="30"/>
      <c r="E46" s="30"/>
      <c r="F46" s="30"/>
      <c r="G46" s="30"/>
      <c r="H46" s="30"/>
      <c r="I46" s="30"/>
      <c r="J46" s="30"/>
    </row>
    <row r="47" spans="1:10" x14ac:dyDescent="0.2">
      <c r="A47" s="30"/>
      <c r="B47" s="30"/>
      <c r="C47" s="30"/>
      <c r="D47" s="30"/>
      <c r="E47" s="30"/>
      <c r="F47" s="30"/>
      <c r="G47" s="30"/>
      <c r="H47" s="30"/>
      <c r="I47" s="30"/>
      <c r="J47" s="30"/>
    </row>
    <row r="48" spans="1:10" x14ac:dyDescent="0.2">
      <c r="A48" s="30"/>
      <c r="B48" s="30"/>
      <c r="C48" s="30"/>
      <c r="D48" s="30"/>
      <c r="E48" s="30"/>
      <c r="F48" s="30"/>
      <c r="G48" s="30"/>
      <c r="H48" s="30"/>
      <c r="I48" s="30"/>
      <c r="J48" s="30"/>
    </row>
    <row r="49" spans="1:10" x14ac:dyDescent="0.2">
      <c r="A49" s="30"/>
      <c r="B49" s="30"/>
      <c r="C49" s="30"/>
      <c r="D49" s="30"/>
      <c r="E49" s="30"/>
      <c r="F49" s="30"/>
      <c r="G49" s="30"/>
      <c r="H49" s="30"/>
      <c r="I49" s="30"/>
      <c r="J49" s="30"/>
    </row>
    <row r="50" spans="1:10" x14ac:dyDescent="0.2">
      <c r="A50" s="30"/>
      <c r="B50" s="30"/>
      <c r="C50" s="30"/>
      <c r="D50" s="30"/>
      <c r="E50" s="30"/>
      <c r="F50" s="30"/>
      <c r="G50" s="30"/>
      <c r="H50" s="30"/>
      <c r="I50" s="30"/>
      <c r="J50" s="30"/>
    </row>
    <row r="51" spans="1:10" x14ac:dyDescent="0.2">
      <c r="A51" s="30"/>
      <c r="B51" s="30"/>
      <c r="C51" s="30"/>
      <c r="D51" s="30"/>
      <c r="E51" s="30"/>
      <c r="F51" s="30"/>
      <c r="G51" s="30"/>
      <c r="H51" s="30"/>
      <c r="I51" s="30"/>
      <c r="J51" s="30"/>
    </row>
    <row r="52" spans="1:10" x14ac:dyDescent="0.2">
      <c r="A52" s="30"/>
      <c r="B52" s="30"/>
      <c r="C52" s="30"/>
      <c r="D52" s="30"/>
      <c r="E52" s="30"/>
      <c r="F52" s="30"/>
      <c r="G52" s="30"/>
      <c r="H52" s="30"/>
      <c r="I52" s="30"/>
      <c r="J52" s="30"/>
    </row>
  </sheetData>
  <mergeCells count="17">
    <mergeCell ref="H3:J3"/>
    <mergeCell ref="H4:J4"/>
    <mergeCell ref="F10:I10"/>
    <mergeCell ref="F9:I9"/>
    <mergeCell ref="B18:I18"/>
    <mergeCell ref="G5:I5"/>
    <mergeCell ref="A14:J14"/>
    <mergeCell ref="C39:I40"/>
    <mergeCell ref="C22:I22"/>
    <mergeCell ref="C30:I30"/>
    <mergeCell ref="C38:I38"/>
    <mergeCell ref="G24:H24"/>
    <mergeCell ref="G32:H32"/>
    <mergeCell ref="C26:I26"/>
    <mergeCell ref="G28:H28"/>
    <mergeCell ref="C34:I34"/>
    <mergeCell ref="G36:H36"/>
  </mergeCells>
  <phoneticPr fontId="2"/>
  <printOptions horizontalCentered="1"/>
  <pageMargins left="0.70866141732283472" right="0.70866141732283472" top="0.94488188976377963" bottom="0.9448818897637796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様式１－１</vt:lpstr>
      <vt:lpstr>様式１－１　別紙1 経費所要額調</vt:lpstr>
      <vt:lpstr>様式１－１　別紙2 事業計画書</vt:lpstr>
      <vt:lpstr>様式２－１</vt:lpstr>
      <vt:lpstr>様式２－１　別紙1 経費所要額精算書</vt:lpstr>
      <vt:lpstr>様式２－１_別紙2 事業実績報告書</vt:lpstr>
      <vt:lpstr>様式３</vt:lpstr>
      <vt:lpstr>様式３_別表</vt:lpstr>
      <vt:lpstr>様式４－１</vt:lpstr>
      <vt:lpstr>様式５</vt:lpstr>
      <vt:lpstr>管理用（このシートは削除しないでください）</vt:lpstr>
      <vt:lpstr>'様式１－１'!Print_Area</vt:lpstr>
      <vt:lpstr>'様式１－１　別紙1 経費所要額調'!Print_Area</vt:lpstr>
      <vt:lpstr>'様式１－１　別紙2 事業計画書'!Print_Area</vt:lpstr>
      <vt:lpstr>'様式２－１'!Print_Area</vt:lpstr>
      <vt:lpstr>'様式２－１　別紙1 経費所要額精算書'!Print_Area</vt:lpstr>
      <vt:lpstr>'様式２－１_別紙2 事業実績報告書'!Print_Area</vt:lpstr>
      <vt:lpstr>様式３!Print_Area</vt:lpstr>
      <vt:lpstr>様式３_別表!Print_Area</vt:lpstr>
      <vt:lpstr>'様式４－１'!Print_Area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補助金調書　第１号様式</dc:title>
  <dc:creator>石原 寛人(ishihara-hiroto)</dc:creator>
  <cp:lastModifiedBy>黒田　裕介</cp:lastModifiedBy>
  <cp:revision>2</cp:revision>
  <cp:lastPrinted>2025-10-09T07:09:26Z</cp:lastPrinted>
  <dcterms:created xsi:type="dcterms:W3CDTF">2017-10-26T07:12:00Z</dcterms:created>
  <dcterms:modified xsi:type="dcterms:W3CDTF">2025-10-31T02:11:57Z</dcterms:modified>
</cp:coreProperties>
</file>