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2.21.165\共有フォルダ\感染症G\02_感染症関係（事務）\13_協定締結医療機関整備事業（新興感染症対応力強化事業）\04交付要綱\02県要綱\R7.10\"/>
    </mc:Choice>
  </mc:AlternateContent>
  <xr:revisionPtr revIDLastSave="0" documentId="13_ncr:1_{CA13F1A9-3D24-430C-A176-815332BBD7A1}" xr6:coauthVersionLast="47" xr6:coauthVersionMax="47" xr10:uidLastSave="{00000000-0000-0000-0000-000000000000}"/>
  <bookViews>
    <workbookView xWindow="-110" yWindow="-110" windowWidth="19420" windowHeight="10300" tabRatio="888" firstSheet="3" activeTab="8" xr2:uid="{00000000-000D-0000-FFFF-FFFF00000000}"/>
  </bookViews>
  <sheets>
    <sheet name="様式１－１" sheetId="3" r:id="rId1"/>
    <sheet name="様式１－１　別紙1 経費所要額調" sheetId="24" r:id="rId2"/>
    <sheet name="様式１－１　別紙2 事業計画書" sheetId="20" r:id="rId3"/>
    <sheet name="様式２－１" sheetId="8" r:id="rId4"/>
    <sheet name="様式２－１　別紙1 経費所要額精算書" sheetId="9" r:id="rId5"/>
    <sheet name="様式２－１_別紙2 事業実績報告書" sheetId="22" r:id="rId6"/>
    <sheet name="様式３" sheetId="6" r:id="rId7"/>
    <sheet name="様式３_別表" sheetId="7" r:id="rId8"/>
    <sheet name="様式４－１" sheetId="12" r:id="rId9"/>
    <sheet name="様式５" sheetId="28" r:id="rId10"/>
    <sheet name="管理用（このシートは削除しないでください）" sheetId="25" state="hidden" r:id="rId11"/>
  </sheets>
  <definedNames>
    <definedName name="_xlnm.Print_Area" localSheetId="0">'様式１－１'!$A$1:$J$29</definedName>
    <definedName name="_xlnm.Print_Area" localSheetId="1">'様式１－１　別紙1 経費所要額調'!$A$1:$P$22</definedName>
    <definedName name="_xlnm.Print_Area" localSheetId="2">'様式１－１　別紙2 事業計画書'!$A$1:$I$57</definedName>
    <definedName name="_xlnm.Print_Area" localSheetId="3">'様式２－１'!$A$1:$J$27</definedName>
    <definedName name="_xlnm.Print_Area" localSheetId="4">'様式２－１　別紙1 経費所要額精算書'!$A$1:$P$22</definedName>
    <definedName name="_xlnm.Print_Area" localSheetId="5">'様式２－１_別紙2 事業実績報告書'!$A$1:$J$57</definedName>
    <definedName name="_xlnm.Print_Area" localSheetId="6">様式３!$A$1:$J$34</definedName>
    <definedName name="_xlnm.Print_Area" localSheetId="7">様式３_別表!$A$1:$O$57</definedName>
    <definedName name="_xlnm.Print_Area" localSheetId="8">'様式４－１'!$A$1:$J$39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9" l="1"/>
  <c r="R10" i="24"/>
  <c r="S10" i="24"/>
  <c r="T10" i="24"/>
  <c r="U10" i="24"/>
  <c r="V10" i="24"/>
  <c r="R11" i="24"/>
  <c r="S11" i="24"/>
  <c r="T11" i="24"/>
  <c r="U11" i="24"/>
  <c r="V11" i="24"/>
  <c r="R12" i="24"/>
  <c r="S12" i="24"/>
  <c r="T12" i="24"/>
  <c r="U12" i="24"/>
  <c r="V12" i="24"/>
  <c r="R13" i="24"/>
  <c r="S13" i="24"/>
  <c r="T13" i="24"/>
  <c r="U13" i="24"/>
  <c r="V13" i="24"/>
  <c r="R14" i="24"/>
  <c r="S14" i="24"/>
  <c r="T14" i="24"/>
  <c r="U14" i="24"/>
  <c r="V14" i="24"/>
  <c r="R15" i="24"/>
  <c r="S15" i="24"/>
  <c r="T15" i="24"/>
  <c r="U15" i="24"/>
  <c r="V15" i="24"/>
  <c r="V9" i="24"/>
  <c r="U9" i="24"/>
  <c r="T9" i="24"/>
  <c r="S9" i="24"/>
  <c r="R9" i="24"/>
  <c r="F35" i="12"/>
  <c r="F28" i="12"/>
  <c r="H36" i="22" l="1"/>
  <c r="E36" i="22"/>
  <c r="H25" i="22"/>
  <c r="E25" i="22"/>
  <c r="E37" i="22" s="1"/>
  <c r="M15" i="9"/>
  <c r="M13" i="9"/>
  <c r="M11" i="9"/>
  <c r="L15" i="9"/>
  <c r="L13" i="9"/>
  <c r="L11" i="9"/>
  <c r="J15" i="9"/>
  <c r="J13" i="9"/>
  <c r="J11" i="9"/>
  <c r="N4" i="9"/>
  <c r="H36" i="20"/>
  <c r="C16" i="24"/>
  <c r="K16" i="24"/>
  <c r="G8" i="24"/>
  <c r="H37" i="22" l="1"/>
  <c r="G25" i="22"/>
  <c r="N4" i="24"/>
  <c r="P15" i="9" l="1"/>
  <c r="P13" i="9"/>
  <c r="P11" i="9"/>
  <c r="H15" i="9"/>
  <c r="G15" i="9"/>
  <c r="I13" i="9"/>
  <c r="H13" i="9"/>
  <c r="G13" i="9"/>
  <c r="I11" i="9"/>
  <c r="G11" i="9"/>
  <c r="G10" i="9"/>
  <c r="G12" i="9"/>
  <c r="G14" i="9"/>
  <c r="D5" i="7"/>
  <c r="I5" i="7"/>
  <c r="G35" i="22"/>
  <c r="G34" i="22"/>
  <c r="G33" i="22"/>
  <c r="G32" i="22"/>
  <c r="G31" i="22"/>
  <c r="G30" i="22"/>
  <c r="G29" i="22"/>
  <c r="G28" i="22"/>
  <c r="G27" i="22"/>
  <c r="G24" i="22"/>
  <c r="G23" i="22"/>
  <c r="G22" i="22"/>
  <c r="G21" i="22"/>
  <c r="G20" i="22"/>
  <c r="G19" i="22"/>
  <c r="G18" i="22"/>
  <c r="G17" i="22"/>
  <c r="G16" i="22"/>
  <c r="K16" i="9"/>
  <c r="B16" i="24"/>
  <c r="D13" i="9"/>
  <c r="R13" i="9"/>
  <c r="S13" i="9"/>
  <c r="T13" i="9"/>
  <c r="U13" i="9"/>
  <c r="V13" i="9"/>
  <c r="D14" i="9"/>
  <c r="R14" i="9"/>
  <c r="S14" i="9"/>
  <c r="T14" i="9"/>
  <c r="U14" i="9"/>
  <c r="V14" i="9"/>
  <c r="G36" i="20" l="1"/>
  <c r="E36" i="20"/>
  <c r="G35" i="20"/>
  <c r="G34" i="20"/>
  <c r="G33" i="20"/>
  <c r="G32" i="20"/>
  <c r="G31" i="20"/>
  <c r="G30" i="20"/>
  <c r="G29" i="20"/>
  <c r="G28" i="20"/>
  <c r="G27" i="20"/>
  <c r="H25" i="20"/>
  <c r="E25" i="20"/>
  <c r="G24" i="20"/>
  <c r="G23" i="20"/>
  <c r="G22" i="20"/>
  <c r="G21" i="20"/>
  <c r="G20" i="20"/>
  <c r="G19" i="20"/>
  <c r="G18" i="20"/>
  <c r="G17" i="20"/>
  <c r="G16" i="20"/>
  <c r="O16" i="24"/>
  <c r="N16" i="24"/>
  <c r="F16" i="24"/>
  <c r="E16" i="24"/>
  <c r="G15" i="24"/>
  <c r="H15" i="24" s="1"/>
  <c r="D15" i="24"/>
  <c r="G14" i="24"/>
  <c r="D14" i="24"/>
  <c r="M13" i="24"/>
  <c r="L13" i="24"/>
  <c r="J13" i="24"/>
  <c r="I13" i="24"/>
  <c r="D13" i="24"/>
  <c r="G13" i="24" s="1"/>
  <c r="H13" i="24" s="1"/>
  <c r="G12" i="24"/>
  <c r="D12" i="24"/>
  <c r="M11" i="24"/>
  <c r="L11" i="24"/>
  <c r="J11" i="24"/>
  <c r="I11" i="24"/>
  <c r="D11" i="24"/>
  <c r="G11" i="24" s="1"/>
  <c r="H11" i="24" s="1"/>
  <c r="G10" i="24"/>
  <c r="D10" i="24"/>
  <c r="D9" i="24"/>
  <c r="G9" i="24" s="1"/>
  <c r="D8" i="24"/>
  <c r="G25" i="20" l="1"/>
  <c r="E37" i="20"/>
  <c r="I15" i="24"/>
  <c r="L15" i="24" s="1"/>
  <c r="D16" i="24"/>
  <c r="H9" i="24"/>
  <c r="G16" i="24"/>
  <c r="H37" i="20"/>
  <c r="J15" i="24" l="1"/>
  <c r="M15" i="24" s="1"/>
  <c r="H16" i="24"/>
  <c r="I9" i="24"/>
  <c r="G37" i="20"/>
  <c r="I16" i="24" l="1"/>
  <c r="L9" i="24"/>
  <c r="J9" i="24"/>
  <c r="L16" i="24" l="1"/>
  <c r="M9" i="24"/>
  <c r="M16" i="24" s="1"/>
  <c r="E42" i="20" s="1"/>
  <c r="J16" i="24"/>
  <c r="E43" i="20" l="1"/>
  <c r="E41" i="20" s="1"/>
  <c r="E46" i="20" s="1"/>
  <c r="E48" i="20" s="1"/>
  <c r="H48" i="20" s="1"/>
  <c r="E16" i="3"/>
  <c r="R11" i="9"/>
  <c r="R10" i="9"/>
  <c r="S10" i="9"/>
  <c r="T10" i="9"/>
  <c r="U10" i="9"/>
  <c r="V10" i="9"/>
  <c r="S11" i="9"/>
  <c r="H11" i="9" s="1"/>
  <c r="T11" i="9"/>
  <c r="U11" i="9"/>
  <c r="V11" i="9"/>
  <c r="R12" i="9"/>
  <c r="S12" i="9"/>
  <c r="T12" i="9"/>
  <c r="U12" i="9"/>
  <c r="V12" i="9"/>
  <c r="R15" i="9"/>
  <c r="S15" i="9"/>
  <c r="I15" i="9" s="1"/>
  <c r="T15" i="9"/>
  <c r="U15" i="9"/>
  <c r="V15" i="9"/>
  <c r="V9" i="9"/>
  <c r="U9" i="9"/>
  <c r="T9" i="9"/>
  <c r="S9" i="9"/>
  <c r="R9" i="9"/>
  <c r="I51" i="7"/>
  <c r="I47" i="7"/>
  <c r="E51" i="7"/>
  <c r="E47" i="7"/>
  <c r="D15" i="9"/>
  <c r="D12" i="9"/>
  <c r="D11" i="9"/>
  <c r="D10" i="9"/>
  <c r="D9" i="9"/>
  <c r="G9" i="9" s="1"/>
  <c r="G8" i="9"/>
  <c r="D8" i="9"/>
  <c r="B44" i="7"/>
  <c r="I19" i="7"/>
  <c r="F19" i="7"/>
  <c r="C19" i="7"/>
  <c r="A5" i="7"/>
  <c r="O16" i="9"/>
  <c r="N16" i="9"/>
  <c r="F16" i="9"/>
  <c r="E16" i="9"/>
  <c r="B16" i="9"/>
  <c r="C16" i="9" s="1"/>
  <c r="L23" i="7"/>
  <c r="F32" i="12"/>
  <c r="F24" i="12"/>
  <c r="H9" i="9" l="1"/>
  <c r="G37" i="22"/>
  <c r="G36" i="22"/>
  <c r="D16" i="9"/>
  <c r="P16" i="9"/>
  <c r="G16" i="9"/>
  <c r="H16" i="9" l="1"/>
  <c r="I9" i="9"/>
  <c r="L9" i="9" s="1"/>
  <c r="I16" i="9" l="1"/>
  <c r="L16" i="9"/>
  <c r="J9" i="9"/>
  <c r="E16" i="8" l="1"/>
  <c r="E43" i="22"/>
  <c r="J16" i="9"/>
  <c r="M9" i="9"/>
  <c r="M16" i="9" s="1"/>
  <c r="E42" i="22" s="1"/>
  <c r="E46" i="22" s="1"/>
  <c r="E41" i="22" l="1"/>
  <c r="E48" i="22" s="1"/>
  <c r="H48"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B5" authorId="0" shapeId="0" xr:uid="{60BF33AB-DC83-4BD2-8FE1-44B6E3A4062E}">
      <text>
        <r>
          <rPr>
            <b/>
            <sz val="9"/>
            <color indexed="81"/>
            <rFont val="MS P ゴシック"/>
            <family val="3"/>
            <charset val="128"/>
          </rPr>
          <t>補助対象外の経費も含めた本事業に係る経費の総額を記入</t>
        </r>
      </text>
    </comment>
    <comment ref="C5" authorId="0" shapeId="0" xr:uid="{C11DD9EB-738A-44A2-A4BA-D4188C1C6007}">
      <text>
        <r>
          <rPr>
            <b/>
            <sz val="9"/>
            <color indexed="81"/>
            <rFont val="MS P ゴシック"/>
            <family val="3"/>
            <charset val="128"/>
          </rPr>
          <t>本事業の実施に当たって該当するものがない場合は必ず０と記入</t>
        </r>
      </text>
    </comment>
    <comment ref="F5" authorId="0" shapeId="0" xr:uid="{809ECFCF-76EE-4FB7-BD68-58EF76CA90F7}">
      <text>
        <r>
          <rPr>
            <b/>
            <sz val="9"/>
            <color indexed="81"/>
            <rFont val="MS P ゴシック"/>
            <family val="3"/>
            <charset val="128"/>
          </rPr>
          <t>令和７年７月10日付け７感対第776号により通知した内示額を記入</t>
        </r>
      </text>
    </comment>
    <comment ref="K5" authorId="0" shapeId="0" xr:uid="{777E86E8-1D42-4C36-8632-83C42B13B71F}">
      <text>
        <r>
          <rPr>
            <b/>
            <sz val="9"/>
            <color indexed="81"/>
            <rFont val="MS P ゴシック"/>
            <family val="3"/>
            <charset val="128"/>
          </rPr>
          <t>消費税相当額が明らかでない場合は０と記入してください。
明らかな場合は、積算根拠もあわせてご提出ください。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B5" authorId="0" shapeId="0" xr:uid="{9DA8F370-38F0-4873-98C4-CA8A93ADC24B}">
      <text>
        <r>
          <rPr>
            <b/>
            <sz val="9"/>
            <color indexed="81"/>
            <rFont val="MS P ゴシック"/>
            <family val="3"/>
            <charset val="128"/>
          </rPr>
          <t>補助対象外の経費も含めた本事業に係る経費の総額を記入</t>
        </r>
      </text>
    </comment>
    <comment ref="C5" authorId="0" shapeId="0" xr:uid="{596E0970-8FDE-47B7-B2A1-DC2255BF278E}">
      <text>
        <r>
          <rPr>
            <b/>
            <sz val="9"/>
            <color indexed="81"/>
            <rFont val="MS P ゴシック"/>
            <family val="3"/>
            <charset val="128"/>
          </rPr>
          <t>本事業の実施に当たって該当するものがない場合は必ず０と記入</t>
        </r>
      </text>
    </comment>
    <comment ref="F5" authorId="0" shapeId="0" xr:uid="{2759B809-C640-411D-93F4-9BE8A352D235}">
      <text>
        <r>
          <rPr>
            <b/>
            <sz val="9"/>
            <color indexed="81"/>
            <rFont val="MS P ゴシック"/>
            <family val="3"/>
            <charset val="128"/>
          </rPr>
          <t>令和７年７月10日付け７感対第776号により通知した内示額を記入</t>
        </r>
      </text>
    </comment>
    <comment ref="K5" authorId="0" shapeId="0" xr:uid="{3ED38069-AFCD-4C8D-B5F4-1579D9F9043D}">
      <text>
        <r>
          <rPr>
            <b/>
            <sz val="9"/>
            <color indexed="81"/>
            <rFont val="MS P ゴシック"/>
            <family val="3"/>
            <charset val="128"/>
          </rPr>
          <t>消費税相当額が明らかでない場合は０と記入してください。
明らかな場合は、積算根拠もあわせてご提出ください。</t>
        </r>
      </text>
    </comment>
    <comment ref="N5" authorId="0" shapeId="0" xr:uid="{2DCCE711-DB36-4F15-8E3B-36F2AD03460F}">
      <text>
        <r>
          <rPr>
            <b/>
            <sz val="9"/>
            <color indexed="81"/>
            <rFont val="MS P ゴシック"/>
            <family val="3"/>
            <charset val="128"/>
          </rPr>
          <t>交付申請に対し発出された県からの「交付決定通知」に記載の交付決定額を記載</t>
        </r>
      </text>
    </comment>
  </commentList>
</comments>
</file>

<file path=xl/sharedStrings.xml><?xml version="1.0" encoding="utf-8"?>
<sst xmlns="http://schemas.openxmlformats.org/spreadsheetml/2006/main" count="678" uniqueCount="421">
  <si>
    <t>　　　　　　</t>
  </si>
  <si>
    <t>総事業費</t>
  </si>
  <si>
    <t>差引額</t>
  </si>
  <si>
    <t>基 準 額</t>
  </si>
  <si>
    <t>選 定 額</t>
  </si>
  <si>
    <t>(A)-(B)=(C)</t>
  </si>
  <si>
    <t xml:space="preserve">         円</t>
  </si>
  <si>
    <t>　　　　円</t>
  </si>
  <si>
    <t xml:space="preserve">       円</t>
  </si>
  <si>
    <t>施設名</t>
  </si>
  <si>
    <t>　　　</t>
  </si>
  <si>
    <t xml:space="preserve">        ㎡</t>
  </si>
  <si>
    <t xml:space="preserve">            円</t>
  </si>
  <si>
    <t>　　　　　</t>
  </si>
  <si>
    <t>　　　　　　　　　　　　　　　　　　　　　　　　　　　　　　</t>
  </si>
  <si>
    <t>施工期間</t>
  </si>
  <si>
    <t xml:space="preserve">  　　  円</t>
  </si>
  <si>
    <t>小  計</t>
  </si>
  <si>
    <t xml:space="preserve">  　現在竣工量</t>
  </si>
  <si>
    <t xml:space="preserve">  　まで竣工見込量</t>
  </si>
  <si>
    <t xml:space="preserve"> 工事名</t>
  </si>
  <si>
    <t>　　</t>
  </si>
  <si>
    <t>　　　　　　　　　　　　　　　　　　　　　　　　　　　　　　　　　　　　　　　　　　　　　　　　　</t>
  </si>
  <si>
    <t xml:space="preserve"> 設計事務</t>
  </si>
  <si>
    <t xml:space="preserve"> 入札事務</t>
  </si>
  <si>
    <t xml:space="preserve"> 整地工事</t>
  </si>
  <si>
    <t xml:space="preserve"> 基礎工事</t>
  </si>
  <si>
    <t xml:space="preserve"> ○○工事</t>
  </si>
  <si>
    <t>　１．工事予定を点線の棒線で示し、その上に工事進捗状況を実線の棒線で示すこと。</t>
  </si>
  <si>
    <t>　２．工事名ごとに工事進捗状況（出来高）を％をもって示すこと。</t>
  </si>
  <si>
    <t>　３．繰越予定状況</t>
  </si>
  <si>
    <t>選定額</t>
  </si>
  <si>
    <t>円</t>
  </si>
  <si>
    <t>番号</t>
    <rPh sb="0" eb="2">
      <t>バンゴウ</t>
    </rPh>
    <phoneticPr fontId="2"/>
  </si>
  <si>
    <t>合計</t>
    <rPh sb="0" eb="2">
      <t>ゴウケイ</t>
    </rPh>
    <phoneticPr fontId="2"/>
  </si>
  <si>
    <t>(Ｂ)</t>
    <phoneticPr fontId="2"/>
  </si>
  <si>
    <t>(Ａ)</t>
    <phoneticPr fontId="2"/>
  </si>
  <si>
    <t>面　積　</t>
    <phoneticPr fontId="2"/>
  </si>
  <si>
    <t>単　価　</t>
    <phoneticPr fontId="2"/>
  </si>
  <si>
    <t>備　　考　</t>
    <phoneticPr fontId="2"/>
  </si>
  <si>
    <t>金　　額　</t>
    <phoneticPr fontId="2"/>
  </si>
  <si>
    <t>費　　目</t>
    <phoneticPr fontId="2"/>
  </si>
  <si>
    <t>区　分</t>
    <phoneticPr fontId="2"/>
  </si>
  <si>
    <t>補助対象事業分</t>
    <rPh sb="0" eb="2">
      <t>ホジョ</t>
    </rPh>
    <rPh sb="2" eb="4">
      <t>タイショウ</t>
    </rPh>
    <rPh sb="4" eb="7">
      <t>ジギョウブン</t>
    </rPh>
    <phoneticPr fontId="2"/>
  </si>
  <si>
    <t>経　　費　　所　　要　　額　　精　　算　　書</t>
    <phoneticPr fontId="2"/>
  </si>
  <si>
    <t xml:space="preserve">　　　　　　　　　　　　　　　　 　　　　　   　　　　　　　　　　　 　　　　　　　　　　　　　　　　　　　　　　　　　 </t>
    <phoneticPr fontId="2"/>
  </si>
  <si>
    <t>(Ｄ)</t>
    <phoneticPr fontId="2"/>
  </si>
  <si>
    <t>(Ｅ)</t>
    <phoneticPr fontId="2"/>
  </si>
  <si>
    <t>(Ｆ)</t>
    <phoneticPr fontId="2"/>
  </si>
  <si>
    <t>(Ｇ)</t>
    <phoneticPr fontId="2"/>
  </si>
  <si>
    <t>対象経費の
実支出額</t>
    <phoneticPr fontId="2"/>
  </si>
  <si>
    <t>差引過△
不足額</t>
    <phoneticPr fontId="2"/>
  </si>
  <si>
    <t>事　　業　　実　　績　　報　　告　　書</t>
    <phoneticPr fontId="2"/>
  </si>
  <si>
    <t>　消費税及び地方消費税の申告により確定した消費税及び地方消費税に係る仕入控除税額（要補助金返還相当額）</t>
    <phoneticPr fontId="2"/>
  </si>
  <si>
    <t>円</t>
    <rPh sb="0" eb="1">
      <t>エン</t>
    </rPh>
    <phoneticPr fontId="2"/>
  </si>
  <si>
    <t>　添付書類</t>
    <phoneticPr fontId="2"/>
  </si>
  <si>
    <t>　添付書類</t>
    <phoneticPr fontId="2"/>
  </si>
  <si>
    <t>　２．工事進捗状況</t>
    <phoneticPr fontId="2"/>
  </si>
  <si>
    <t>事 業 区 分</t>
    <phoneticPr fontId="2"/>
  </si>
  <si>
    <t>施 設 名</t>
    <rPh sb="0" eb="1">
      <t>シ</t>
    </rPh>
    <rPh sb="2" eb="3">
      <t>セツ</t>
    </rPh>
    <rPh sb="4" eb="5">
      <t>メイ</t>
    </rPh>
    <phoneticPr fontId="2"/>
  </si>
  <si>
    <t>区 分</t>
    <phoneticPr fontId="2"/>
  </si>
  <si>
    <t>施 工 面 積</t>
    <rPh sb="0" eb="1">
      <t>シ</t>
    </rPh>
    <rPh sb="2" eb="3">
      <t>コウ</t>
    </rPh>
    <rPh sb="4" eb="5">
      <t>メン</t>
    </rPh>
    <rPh sb="6" eb="7">
      <t>セキ</t>
    </rPh>
    <phoneticPr fontId="2"/>
  </si>
  <si>
    <t>工 事 施 工 率</t>
    <rPh sb="0" eb="1">
      <t>コウ</t>
    </rPh>
    <rPh sb="2" eb="3">
      <t>コト</t>
    </rPh>
    <rPh sb="4" eb="5">
      <t>シ</t>
    </rPh>
    <rPh sb="6" eb="7">
      <t>コウ</t>
    </rPh>
    <rPh sb="8" eb="9">
      <t>リツ</t>
    </rPh>
    <phoneticPr fontId="2"/>
  </si>
  <si>
    <t>金 額</t>
    <rPh sb="0" eb="1">
      <t>キン</t>
    </rPh>
    <rPh sb="2" eb="3">
      <t>ガク</t>
    </rPh>
    <phoneticPr fontId="2"/>
  </si>
  <si>
    <t>備 考</t>
    <rPh sb="0" eb="1">
      <t>ビ</t>
    </rPh>
    <rPh sb="2" eb="3">
      <t>コウ</t>
    </rPh>
    <phoneticPr fontId="2"/>
  </si>
  <si>
    <t>㎡</t>
    <phoneticPr fontId="2"/>
  </si>
  <si>
    <t>％</t>
    <phoneticPr fontId="2"/>
  </si>
  <si>
    <t>（全体契約額）</t>
    <rPh sb="1" eb="3">
      <t>ゼンタイ</t>
    </rPh>
    <rPh sb="3" eb="6">
      <t>ケイヤクガク</t>
    </rPh>
    <phoneticPr fontId="2"/>
  </si>
  <si>
    <t>（うち国庫補助金分）</t>
    <rPh sb="3" eb="5">
      <t>コッコ</t>
    </rPh>
    <rPh sb="5" eb="8">
      <t>ホジョキン</t>
    </rPh>
    <rPh sb="8" eb="9">
      <t>ブン</t>
    </rPh>
    <phoneticPr fontId="2"/>
  </si>
  <si>
    <t>計</t>
    <phoneticPr fontId="2"/>
  </si>
  <si>
    <t>請 負 契 約 額</t>
    <rPh sb="0" eb="1">
      <t>ショウ</t>
    </rPh>
    <rPh sb="2" eb="3">
      <t>フ</t>
    </rPh>
    <rPh sb="4" eb="5">
      <t>チギリ</t>
    </rPh>
    <rPh sb="6" eb="7">
      <t>ヤク</t>
    </rPh>
    <rPh sb="8" eb="9">
      <t>ガク</t>
    </rPh>
    <phoneticPr fontId="2"/>
  </si>
  <si>
    <t>年 度 内 完 成 （見 込）</t>
    <rPh sb="0" eb="1">
      <t>トシ</t>
    </rPh>
    <rPh sb="2" eb="3">
      <t>ド</t>
    </rPh>
    <rPh sb="4" eb="5">
      <t>ウチ</t>
    </rPh>
    <rPh sb="6" eb="7">
      <t>カン</t>
    </rPh>
    <rPh sb="8" eb="9">
      <t>シゲル</t>
    </rPh>
    <rPh sb="11" eb="12">
      <t>ケン</t>
    </rPh>
    <rPh sb="13" eb="14">
      <t>コミ</t>
    </rPh>
    <phoneticPr fontId="2"/>
  </si>
  <si>
    <t>繰 越 予 定</t>
    <rPh sb="0" eb="1">
      <t>クリ</t>
    </rPh>
    <rPh sb="2" eb="3">
      <t>コシ</t>
    </rPh>
    <rPh sb="4" eb="5">
      <t>ヨ</t>
    </rPh>
    <rPh sb="6" eb="7">
      <t>サダム</t>
    </rPh>
    <phoneticPr fontId="2"/>
  </si>
  <si>
    <t>繰 越 理 由</t>
    <rPh sb="0" eb="1">
      <t>クリ</t>
    </rPh>
    <rPh sb="2" eb="3">
      <t>コシ</t>
    </rPh>
    <rPh sb="4" eb="5">
      <t>リ</t>
    </rPh>
    <rPh sb="6" eb="7">
      <t>ヨシ</t>
    </rPh>
    <phoneticPr fontId="2"/>
  </si>
  <si>
    <t>年 度 末 現 在 （見 込）</t>
    <rPh sb="0" eb="1">
      <t>トシ</t>
    </rPh>
    <rPh sb="2" eb="3">
      <t>ド</t>
    </rPh>
    <rPh sb="4" eb="5">
      <t>スエ</t>
    </rPh>
    <rPh sb="6" eb="7">
      <t>ゲン</t>
    </rPh>
    <rPh sb="8" eb="9">
      <t>ザイ</t>
    </rPh>
    <rPh sb="11" eb="12">
      <t>ケン</t>
    </rPh>
    <rPh sb="13" eb="14">
      <t>コミ</t>
    </rPh>
    <phoneticPr fontId="2"/>
  </si>
  <si>
    <t>別　表</t>
    <phoneticPr fontId="2"/>
  </si>
  <si>
    <t>←写真は極力枚数を減らし、簡潔にまとめること</t>
    <rPh sb="1" eb="3">
      <t>シャシン</t>
    </rPh>
    <rPh sb="4" eb="6">
      <t>キョクリョク</t>
    </rPh>
    <rPh sb="6" eb="8">
      <t>マイスウ</t>
    </rPh>
    <rPh sb="9" eb="10">
      <t>ヘ</t>
    </rPh>
    <rPh sb="13" eb="15">
      <t>カンケツ</t>
    </rPh>
    <phoneticPr fontId="2"/>
  </si>
  <si>
    <t>所在地</t>
    <rPh sb="0" eb="3">
      <t>ショザイチ</t>
    </rPh>
    <phoneticPr fontId="2"/>
  </si>
  <si>
    <t>所 在 地</t>
    <rPh sb="0" eb="1">
      <t>ショ</t>
    </rPh>
    <rPh sb="1" eb="2">
      <t>トコロドコロ</t>
    </rPh>
    <rPh sb="2" eb="3">
      <t>ザイ</t>
    </rPh>
    <rPh sb="4" eb="5">
      <t>チ</t>
    </rPh>
    <phoneticPr fontId="2"/>
  </si>
  <si>
    <t>合　計</t>
    <rPh sb="0" eb="1">
      <t>ゴウ</t>
    </rPh>
    <rPh sb="2" eb="3">
      <t>ケイ</t>
    </rPh>
    <phoneticPr fontId="4"/>
  </si>
  <si>
    <t>円</t>
    <rPh sb="0" eb="1">
      <t>エン</t>
    </rPh>
    <phoneticPr fontId="4"/>
  </si>
  <si>
    <t>（内　訳）</t>
    <rPh sb="1" eb="2">
      <t>ウチ</t>
    </rPh>
    <rPh sb="3" eb="4">
      <t>ヤク</t>
    </rPh>
    <phoneticPr fontId="4"/>
  </si>
  <si>
    <t>(2)  地方債</t>
    <phoneticPr fontId="4"/>
  </si>
  <si>
    <t>(3)  寄付金</t>
    <phoneticPr fontId="4"/>
  </si>
  <si>
    <t>計</t>
    <rPh sb="0" eb="1">
      <t>ケイ</t>
    </rPh>
    <phoneticPr fontId="4"/>
  </si>
  <si>
    <t>補助対象外事業分</t>
    <rPh sb="0" eb="2">
      <t>ホジョ</t>
    </rPh>
    <rPh sb="2" eb="4">
      <t>タイショウ</t>
    </rPh>
    <rPh sb="4" eb="5">
      <t>ソト</t>
    </rPh>
    <rPh sb="5" eb="8">
      <t>ジギョウブン</t>
    </rPh>
    <phoneticPr fontId="2"/>
  </si>
  <si>
    <t>区分</t>
    <rPh sb="0" eb="2">
      <t>クブン</t>
    </rPh>
    <phoneticPr fontId="4"/>
  </si>
  <si>
    <t>金額</t>
    <rPh sb="0" eb="2">
      <t>キンガク</t>
    </rPh>
    <phoneticPr fontId="4"/>
  </si>
  <si>
    <t>備考</t>
    <rPh sb="0" eb="2">
      <t>ビコウ</t>
    </rPh>
    <phoneticPr fontId="4"/>
  </si>
  <si>
    <t>建物の構造及び面積</t>
    <phoneticPr fontId="4"/>
  </si>
  <si>
    <t xml:space="preserve"> （注）１．</t>
    <phoneticPr fontId="2"/>
  </si>
  <si>
    <t>←プルダウンで選択</t>
    <rPh sb="7" eb="9">
      <t>センタク</t>
    </rPh>
    <phoneticPr fontId="4"/>
  </si>
  <si>
    <t>円</t>
    <rPh sb="0" eb="1">
      <t>エン</t>
    </rPh>
    <phoneticPr fontId="1"/>
  </si>
  <si>
    <t>別紙１</t>
    <phoneticPr fontId="2"/>
  </si>
  <si>
    <t>補助（間接補助）事業者名</t>
    <rPh sb="0" eb="2">
      <t>ホジョ</t>
    </rPh>
    <rPh sb="3" eb="5">
      <t>カンセツ</t>
    </rPh>
    <rPh sb="5" eb="7">
      <t>ホジョ</t>
    </rPh>
    <rPh sb="8" eb="12">
      <t>ジギョウシャメイ</t>
    </rPh>
    <phoneticPr fontId="4"/>
  </si>
  <si>
    <t>施工内容</t>
    <rPh sb="0" eb="2">
      <t>セコウ</t>
    </rPh>
    <rPh sb="2" eb="4">
      <t>ナイヨウ</t>
    </rPh>
    <phoneticPr fontId="4"/>
  </si>
  <si>
    <t>整備費内訳　　　　　　　　　　　　　　　　　　　　　　　　</t>
    <phoneticPr fontId="4"/>
  </si>
  <si>
    <t>財源内訳</t>
    <phoneticPr fontId="4"/>
  </si>
  <si>
    <t>その他　参考事項　</t>
    <phoneticPr fontId="4"/>
  </si>
  <si>
    <t xml:space="preserve"> 自　　年　月　日</t>
    <phoneticPr fontId="2"/>
  </si>
  <si>
    <t xml:space="preserve"> 至　　年　月　日</t>
    <phoneticPr fontId="2"/>
  </si>
  <si>
    <t>別紙２</t>
    <phoneticPr fontId="2"/>
  </si>
  <si>
    <t>←第2号様式別紙2より自動で反映</t>
    <rPh sb="1" eb="2">
      <t>ダイ</t>
    </rPh>
    <rPh sb="3" eb="4">
      <t>ゴウ</t>
    </rPh>
    <rPh sb="4" eb="6">
      <t>ヨウシキ</t>
    </rPh>
    <rPh sb="6" eb="8">
      <t>ベッシ</t>
    </rPh>
    <rPh sb="11" eb="13">
      <t>ジドウ</t>
    </rPh>
    <rPh sb="14" eb="16">
      <t>ハンエイ</t>
    </rPh>
    <phoneticPr fontId="4"/>
  </si>
  <si>
    <t>←構造はプルダウンから選択</t>
    <rPh sb="1" eb="3">
      <t>コウゾウ</t>
    </rPh>
    <rPh sb="11" eb="13">
      <t>センタク</t>
    </rPh>
    <phoneticPr fontId="4"/>
  </si>
  <si>
    <t>構造：</t>
    <rPh sb="0" eb="2">
      <t>コウゾウ</t>
    </rPh>
    <phoneticPr fontId="4"/>
  </si>
  <si>
    <t>　　　　単価、小計、合計は自動計算</t>
    <rPh sb="4" eb="6">
      <t>タンカ</t>
    </rPh>
    <rPh sb="7" eb="9">
      <t>ショウケイ</t>
    </rPh>
    <rPh sb="10" eb="12">
      <t>ゴウケイ</t>
    </rPh>
    <rPh sb="13" eb="15">
      <t>ジドウ</t>
    </rPh>
    <rPh sb="15" eb="17">
      <t>ケイサン</t>
    </rPh>
    <phoneticPr fontId="4"/>
  </si>
  <si>
    <t>←自動計算</t>
    <rPh sb="1" eb="3">
      <t>ジドウ</t>
    </rPh>
    <rPh sb="3" eb="5">
      <t>ケイサン</t>
    </rPh>
    <phoneticPr fontId="4"/>
  </si>
  <si>
    <t>←１．「事業施工状況」の日付を自動で反映</t>
    <rPh sb="4" eb="6">
      <t>ジギョウ</t>
    </rPh>
    <rPh sb="6" eb="8">
      <t>セコウ</t>
    </rPh>
    <rPh sb="8" eb="10">
      <t>ジョウキョウ</t>
    </rPh>
    <rPh sb="12" eb="14">
      <t>ヒヅケ</t>
    </rPh>
    <rPh sb="15" eb="17">
      <t>ジドウ</t>
    </rPh>
    <rPh sb="18" eb="20">
      <t>ハンエイ</t>
    </rPh>
    <phoneticPr fontId="4"/>
  </si>
  <si>
    <t>補助事業者名：</t>
    <phoneticPr fontId="2"/>
  </si>
  <si>
    <t>新築</t>
    <rPh sb="0" eb="2">
      <t>シンチク</t>
    </rPh>
    <phoneticPr fontId="3"/>
  </si>
  <si>
    <t>移転新築</t>
    <rPh sb="0" eb="2">
      <t>イテン</t>
    </rPh>
    <rPh sb="2" eb="4">
      <t>シンチク</t>
    </rPh>
    <phoneticPr fontId="3"/>
  </si>
  <si>
    <t>改築</t>
    <rPh sb="0" eb="2">
      <t>カイチク</t>
    </rPh>
    <phoneticPr fontId="3"/>
  </si>
  <si>
    <t>増築</t>
    <rPh sb="0" eb="2">
      <t>ゾウチク</t>
    </rPh>
    <phoneticPr fontId="3"/>
  </si>
  <si>
    <t>改修</t>
    <rPh sb="0" eb="2">
      <t>カイシュウ</t>
    </rPh>
    <phoneticPr fontId="3"/>
  </si>
  <si>
    <t>鉄骨鉄筋コンクリート造</t>
    <rPh sb="0" eb="2">
      <t>テッコツ</t>
    </rPh>
    <rPh sb="2" eb="4">
      <t>テッキン</t>
    </rPh>
    <phoneticPr fontId="3"/>
  </si>
  <si>
    <t>鉄筋コンクリート造</t>
    <rPh sb="0" eb="2">
      <t>テッキン</t>
    </rPh>
    <phoneticPr fontId="3"/>
  </si>
  <si>
    <t>鉄骨造（鉄筋コンクリート造と同等の強度）</t>
    <rPh sb="0" eb="2">
      <t>テッコツ</t>
    </rPh>
    <rPh sb="4" eb="6">
      <t>テッキン</t>
    </rPh>
    <rPh sb="12" eb="13">
      <t>ヅク</t>
    </rPh>
    <rPh sb="14" eb="16">
      <t>ドウトウ</t>
    </rPh>
    <rPh sb="17" eb="19">
      <t>キョウド</t>
    </rPh>
    <phoneticPr fontId="3"/>
  </si>
  <si>
    <t>鉄骨造（ブロック造と同等の強度）</t>
    <rPh sb="0" eb="2">
      <t>テッコツ</t>
    </rPh>
    <rPh sb="8" eb="9">
      <t>ツク</t>
    </rPh>
    <rPh sb="10" eb="12">
      <t>ドウトウ</t>
    </rPh>
    <rPh sb="13" eb="15">
      <t>キョウド</t>
    </rPh>
    <phoneticPr fontId="3"/>
  </si>
  <si>
    <t>ブロック造</t>
    <rPh sb="4" eb="5">
      <t>ヅク</t>
    </rPh>
    <phoneticPr fontId="3"/>
  </si>
  <si>
    <t>木造</t>
    <rPh sb="0" eb="2">
      <t>モクゾウ</t>
    </rPh>
    <phoneticPr fontId="3"/>
  </si>
  <si>
    <t>プレハブ造</t>
    <rPh sb="4" eb="5">
      <t>ツク</t>
    </rPh>
    <phoneticPr fontId="3"/>
  </si>
  <si>
    <t>その他</t>
    <rPh sb="2" eb="3">
      <t>タ</t>
    </rPh>
    <phoneticPr fontId="3"/>
  </si>
  <si>
    <t>へき地診療所施設整備事業</t>
  </si>
  <si>
    <t>過疎地域等特定診療所施設整備事業</t>
  </si>
  <si>
    <t>へき地保健指導所施設整備事業</t>
  </si>
  <si>
    <t>研修医のための研修施設整備事業</t>
  </si>
  <si>
    <t>臨床研修病院施設整備事業</t>
  </si>
  <si>
    <t>へき地医療拠点病院施設整備事業</t>
  </si>
  <si>
    <t>医師臨床研修病院研修医環境整備事業</t>
  </si>
  <si>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</si>
  <si>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</si>
  <si>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</si>
  <si>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</si>
  <si>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</si>
  <si>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院内感染対策施設整備事業</t>
  </si>
  <si>
    <t>延べ面積</t>
    <phoneticPr fontId="4"/>
  </si>
  <si>
    <t>建築面積 　</t>
    <rPh sb="0" eb="2">
      <t>ケンチク</t>
    </rPh>
    <phoneticPr fontId="4"/>
  </si>
  <si>
    <t>着工</t>
    <phoneticPr fontId="2"/>
  </si>
  <si>
    <t xml:space="preserve"> 至　　年　月　日</t>
    <phoneticPr fontId="2"/>
  </si>
  <si>
    <t>b</t>
  </si>
  <si>
    <t>A</t>
  </si>
  <si>
    <t>　　　　うち国</t>
    <phoneticPr fontId="4"/>
  </si>
  <si>
    <t>　　　　うち都道府県</t>
    <phoneticPr fontId="4"/>
  </si>
  <si>
    <t>(4)  その他（診療収入等）</t>
    <rPh sb="9" eb="11">
      <t>シンリョウ</t>
    </rPh>
    <rPh sb="11" eb="13">
      <t>シュウニュウ</t>
    </rPh>
    <rPh sb="13" eb="14">
      <t>トウ</t>
    </rPh>
    <phoneticPr fontId="4"/>
  </si>
  <si>
    <t xml:space="preserve">   ○年</t>
    <phoneticPr fontId="2"/>
  </si>
  <si>
    <t xml:space="preserve">   ○年</t>
    <phoneticPr fontId="2"/>
  </si>
  <si>
    <t>　請負契約額欄の(うち国庫補助金分）は、交付決定額を記入すること。</t>
    <phoneticPr fontId="2"/>
  </si>
  <si>
    <t>事  業  区  分</t>
    <rPh sb="0" eb="1">
      <t>コト</t>
    </rPh>
    <rPh sb="3" eb="4">
      <t>ギョウ</t>
    </rPh>
    <rPh sb="6" eb="7">
      <t>ク</t>
    </rPh>
    <rPh sb="9" eb="10">
      <t>ブン</t>
    </rPh>
    <phoneticPr fontId="2"/>
  </si>
  <si>
    <t>事業区分</t>
    <rPh sb="2" eb="4">
      <t>クブン</t>
    </rPh>
    <phoneticPr fontId="4"/>
  </si>
  <si>
    <t>(1)  補助金</t>
    <phoneticPr fontId="4"/>
  </si>
  <si>
    <t>補助財産を取得する際に、当該補助財産を取得するための抵当権設定の有無</t>
    <phoneticPr fontId="4"/>
  </si>
  <si>
    <t>　変更申請の場合は、１にかかわらず次のとおりとする。</t>
    <rPh sb="1" eb="3">
      <t>ヘンコウ</t>
    </rPh>
    <rPh sb="3" eb="5">
      <t>シンセイ</t>
    </rPh>
    <rPh sb="6" eb="8">
      <t>バアイ</t>
    </rPh>
    <rPh sb="17" eb="18">
      <t>ツギ</t>
    </rPh>
    <phoneticPr fontId="1"/>
  </si>
  <si>
    <t>円（Ａ）</t>
    <rPh sb="0" eb="1">
      <t>エン</t>
    </rPh>
    <phoneticPr fontId="1"/>
  </si>
  <si>
    <t>円（Ｂ）</t>
    <rPh sb="0" eb="1">
      <t>エン</t>
    </rPh>
    <phoneticPr fontId="1"/>
  </si>
  <si>
    <t>円（Ａ）－（Ｂ）</t>
    <rPh sb="0" eb="1">
      <t>エン</t>
    </rPh>
    <phoneticPr fontId="1"/>
  </si>
  <si>
    <t>６　（Ｊ）欄及び（Ｋ）欄については交付要綱の９による変更交付申請手続の他は斜線を引くこと。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2"/>
  </si>
  <si>
    <t>別紙１</t>
    <phoneticPr fontId="1"/>
  </si>
  <si>
    <t>経　　費　　所　　要　　額　　調</t>
    <phoneticPr fontId="1"/>
  </si>
  <si>
    <t>寄付金その
他の収入額</t>
    <phoneticPr fontId="1"/>
  </si>
  <si>
    <t>対象経費の
支出予定額</t>
    <phoneticPr fontId="1"/>
  </si>
  <si>
    <t>差引追加交付
（一部取消）
申請額</t>
    <rPh sb="0" eb="2">
      <t>サシヒキ</t>
    </rPh>
    <rPh sb="2" eb="4">
      <t>ツイカ</t>
    </rPh>
    <rPh sb="4" eb="6">
      <t>コウフ</t>
    </rPh>
    <rPh sb="8" eb="10">
      <t>イチブ</t>
    </rPh>
    <rPh sb="10" eb="12">
      <t>トリケシ</t>
    </rPh>
    <rPh sb="14" eb="16">
      <t>シンセイ</t>
    </rPh>
    <rPh sb="16" eb="17">
      <t>ガク</t>
    </rPh>
    <phoneticPr fontId="1"/>
  </si>
  <si>
    <t>備　　　考</t>
    <phoneticPr fontId="1"/>
  </si>
  <si>
    <t>(Ａ)</t>
    <phoneticPr fontId="1"/>
  </si>
  <si>
    <t>(Ｂ)</t>
    <phoneticPr fontId="1"/>
  </si>
  <si>
    <t>（Ｄ)</t>
    <phoneticPr fontId="1"/>
  </si>
  <si>
    <t>（Ｅ)</t>
    <phoneticPr fontId="1"/>
  </si>
  <si>
    <t>（Ｆ)</t>
    <phoneticPr fontId="1"/>
  </si>
  <si>
    <t>（Ｇ)</t>
    <phoneticPr fontId="1"/>
  </si>
  <si>
    <t>新興感染症対応力強化事業（病室の感染対策に係る整備以外）</t>
    <rPh sb="0" eb="5">
      <t>シンコウカンセンショウ</t>
    </rPh>
    <rPh sb="5" eb="8">
      <t>タイオウリョク</t>
    </rPh>
    <rPh sb="8" eb="12">
      <t>キョウカジギョウ</t>
    </rPh>
    <rPh sb="13" eb="15">
      <t>ビョウシツ</t>
    </rPh>
    <rPh sb="16" eb="20">
      <t>カンセンタイサク</t>
    </rPh>
    <rPh sb="21" eb="22">
      <t>カカ</t>
    </rPh>
    <rPh sb="23" eb="25">
      <t>セイビ</t>
    </rPh>
    <rPh sb="25" eb="27">
      <t>イガイ</t>
    </rPh>
    <phoneticPr fontId="1"/>
  </si>
  <si>
    <t>病棟等の感染対策に係る整備</t>
    <rPh sb="0" eb="3">
      <t>ビョウトウトウ</t>
    </rPh>
    <rPh sb="4" eb="8">
      <t>カンセンタイサク</t>
    </rPh>
    <rPh sb="9" eb="10">
      <t>カカ</t>
    </rPh>
    <rPh sb="11" eb="13">
      <t>セイビ</t>
    </rPh>
    <phoneticPr fontId="1"/>
  </si>
  <si>
    <t>合計</t>
    <rPh sb="0" eb="2">
      <t>ゴウケイ</t>
    </rPh>
    <phoneticPr fontId="1"/>
  </si>
  <si>
    <t>病室の感染対策に係る整備</t>
    <rPh sb="0" eb="2">
      <t>ビョウシツ</t>
    </rPh>
    <rPh sb="3" eb="7">
      <t>カンセンタイサク</t>
    </rPh>
    <rPh sb="8" eb="9">
      <t>カカ</t>
    </rPh>
    <rPh sb="10" eb="12">
      <t>セイビ</t>
    </rPh>
    <phoneticPr fontId="1"/>
  </si>
  <si>
    <t>個人防護具保管施設の整備</t>
    <rPh sb="0" eb="5">
      <t>コジンボウゴグ</t>
    </rPh>
    <rPh sb="5" eb="9">
      <t>ホカンシセツ</t>
    </rPh>
    <rPh sb="10" eb="12">
      <t>セイビ</t>
    </rPh>
    <phoneticPr fontId="1"/>
  </si>
  <si>
    <t>事業区分</t>
    <rPh sb="0" eb="2">
      <t>ジギョウ</t>
    </rPh>
    <rPh sb="2" eb="4">
      <t>クブン</t>
    </rPh>
    <phoneticPr fontId="1"/>
  </si>
  <si>
    <t>施工内容</t>
    <rPh sb="0" eb="2">
      <t>セコウ</t>
    </rPh>
    <rPh sb="2" eb="4">
      <t>ナイヨウ</t>
    </rPh>
    <phoneticPr fontId="1"/>
  </si>
  <si>
    <t>構造</t>
    <rPh sb="0" eb="2">
      <t>コウゾウ</t>
    </rPh>
    <phoneticPr fontId="1"/>
  </si>
  <si>
    <t>所要額計算</t>
    <rPh sb="0" eb="3">
      <t>ショヨウガク</t>
    </rPh>
    <rPh sb="3" eb="5">
      <t>ケイサン</t>
    </rPh>
    <phoneticPr fontId="1"/>
  </si>
  <si>
    <t>分類</t>
    <rPh sb="0" eb="2">
      <t>ブンルイ</t>
    </rPh>
    <phoneticPr fontId="1"/>
  </si>
  <si>
    <t>国庫補助
基本額係数</t>
    <rPh sb="0" eb="2">
      <t>コッコ</t>
    </rPh>
    <rPh sb="2" eb="4">
      <t>ホジョ</t>
    </rPh>
    <rPh sb="5" eb="8">
      <t>キホンガク</t>
    </rPh>
    <rPh sb="8" eb="10">
      <t>ケイスウ</t>
    </rPh>
    <phoneticPr fontId="1"/>
  </si>
  <si>
    <t>再分類</t>
    <rPh sb="0" eb="3">
      <t>サイブンルイ</t>
    </rPh>
    <phoneticPr fontId="1"/>
  </si>
  <si>
    <t>国庫補助
所要額係数
（直接、都道府県）</t>
    <rPh sb="0" eb="2">
      <t>コッコ</t>
    </rPh>
    <rPh sb="2" eb="4">
      <t>ホジョ</t>
    </rPh>
    <rPh sb="5" eb="8">
      <t>ショヨウガク</t>
    </rPh>
    <rPh sb="8" eb="10">
      <t>ケイスウ</t>
    </rPh>
    <rPh sb="12" eb="14">
      <t>チョクセツ</t>
    </rPh>
    <rPh sb="15" eb="19">
      <t>トドウフケン</t>
    </rPh>
    <phoneticPr fontId="1"/>
  </si>
  <si>
    <t>国庫補助
所要額係数
（間接）</t>
    <rPh sb="0" eb="2">
      <t>コッコ</t>
    </rPh>
    <rPh sb="2" eb="4">
      <t>ホジョ</t>
    </rPh>
    <rPh sb="5" eb="8">
      <t>ショヨウガク</t>
    </rPh>
    <rPh sb="8" eb="10">
      <t>ケイスウ</t>
    </rPh>
    <rPh sb="12" eb="14">
      <t>カンセツ</t>
    </rPh>
    <phoneticPr fontId="1"/>
  </si>
  <si>
    <t>(1) へき地診療所施設整備事業</t>
    <phoneticPr fontId="1"/>
  </si>
  <si>
    <t>A</t>
    <phoneticPr fontId="1"/>
  </si>
  <si>
    <t>(2) 過疎地域等特定診療所施設整備事業</t>
    <phoneticPr fontId="1"/>
  </si>
  <si>
    <t>(3) へき地保健指導所施設整備事業</t>
    <phoneticPr fontId="1"/>
  </si>
  <si>
    <t>(4) 研修医のための研修施設整備事業</t>
    <phoneticPr fontId="1"/>
  </si>
  <si>
    <t>c</t>
    <phoneticPr fontId="1"/>
  </si>
  <si>
    <t>-</t>
    <phoneticPr fontId="1"/>
  </si>
  <si>
    <t>(5) 臨床研修病院施設整備事業</t>
    <phoneticPr fontId="1"/>
  </si>
  <si>
    <t>(6) へき地医療拠点病院施設整備事業</t>
    <phoneticPr fontId="1"/>
  </si>
  <si>
    <t>a</t>
    <phoneticPr fontId="1"/>
  </si>
  <si>
    <t>(7) 医師臨床研修病院研修医環境整備事業</t>
    <phoneticPr fontId="1"/>
  </si>
  <si>
    <t>b</t>
    <phoneticPr fontId="1"/>
  </si>
  <si>
    <t>(8) 離島等患者宿泊施設施設整備事業</t>
    <phoneticPr fontId="1"/>
  </si>
  <si>
    <t>(9) 産科医療機関施設整備事業</t>
    <phoneticPr fontId="1"/>
  </si>
  <si>
    <t>(10) 分娩取扱施設施設整備事業</t>
    <phoneticPr fontId="1"/>
  </si>
  <si>
    <t>(11) 死亡時画像診断システム施設整備事業</t>
    <phoneticPr fontId="1"/>
  </si>
  <si>
    <t>(12) 有床診療所等スプリンクラー等施設整備事業</t>
    <phoneticPr fontId="1"/>
  </si>
  <si>
    <t>B</t>
    <phoneticPr fontId="1"/>
  </si>
  <si>
    <t>(13) 南海トラフ及び日本海溝・千島海溝周辺海溝型地震に係る津波避難対策緊急事業</t>
    <phoneticPr fontId="1"/>
  </si>
  <si>
    <t>南海トラフ及び日本海溝・千島海溝周辺海溝型地震に係る津波避難対策緊急事業</t>
    <rPh sb="5" eb="6">
      <t>オヨ</t>
    </rPh>
    <rPh sb="7" eb="9">
      <t>ニホン</t>
    </rPh>
    <rPh sb="9" eb="11">
      <t>カイコウ</t>
    </rPh>
    <rPh sb="12" eb="14">
      <t>チシマ</t>
    </rPh>
    <rPh sb="14" eb="16">
      <t>カイコウ</t>
    </rPh>
    <rPh sb="16" eb="18">
      <t>シュウヘン</t>
    </rPh>
    <rPh sb="18" eb="20">
      <t>カイコウ</t>
    </rPh>
    <rPh sb="20" eb="21">
      <t>ガタ</t>
    </rPh>
    <phoneticPr fontId="1"/>
  </si>
  <si>
    <t>(14)院内感染対策施設整備事業</t>
    <phoneticPr fontId="1"/>
  </si>
  <si>
    <t>(15)医療施設ブロック塀改修等施設整備事業</t>
    <phoneticPr fontId="1"/>
  </si>
  <si>
    <t>医療施設ブロック塀改修等施設整備事業</t>
    <phoneticPr fontId="1"/>
  </si>
  <si>
    <t>(16)新興感染症対応力強化事業（病室の感染対策に係る整備）</t>
    <rPh sb="4" eb="9">
      <t>シンコウカンセンショウ</t>
    </rPh>
    <rPh sb="9" eb="12">
      <t>タイオウリョク</t>
    </rPh>
    <rPh sb="12" eb="16">
      <t>キョウカジギョウ</t>
    </rPh>
    <rPh sb="17" eb="19">
      <t>ビョウシツ</t>
    </rPh>
    <rPh sb="20" eb="24">
      <t>カンセンタイサク</t>
    </rPh>
    <rPh sb="25" eb="26">
      <t>カカ</t>
    </rPh>
    <rPh sb="27" eb="29">
      <t>セイビ</t>
    </rPh>
    <phoneticPr fontId="1"/>
  </si>
  <si>
    <t>新興感染症対応力強化事業（病室の感染対策に係る整備）</t>
    <rPh sb="0" eb="5">
      <t>シンコウカンセンショウ</t>
    </rPh>
    <rPh sb="5" eb="8">
      <t>タイオウリョク</t>
    </rPh>
    <rPh sb="8" eb="12">
      <t>キョウカジギョウ</t>
    </rPh>
    <rPh sb="13" eb="15">
      <t>ビョウシツ</t>
    </rPh>
    <rPh sb="16" eb="20">
      <t>カンセンタイサク</t>
    </rPh>
    <rPh sb="21" eb="22">
      <t>カカ</t>
    </rPh>
    <rPh sb="23" eb="25">
      <t>セイビ</t>
    </rPh>
    <phoneticPr fontId="1"/>
  </si>
  <si>
    <t>(16)新興感染症対応力強化事業（病室の感染対策に係る整備以外）</t>
    <rPh sb="4" eb="9">
      <t>シンコウカンセンショウ</t>
    </rPh>
    <rPh sb="9" eb="12">
      <t>タイオウリョク</t>
    </rPh>
    <rPh sb="12" eb="16">
      <t>キョウカジギョウ</t>
    </rPh>
    <rPh sb="17" eb="19">
      <t>ビョウシツ</t>
    </rPh>
    <rPh sb="20" eb="24">
      <t>カンセンタイサク</t>
    </rPh>
    <rPh sb="25" eb="26">
      <t>カカ</t>
    </rPh>
    <rPh sb="27" eb="29">
      <t>セイビ</t>
    </rPh>
    <rPh sb="29" eb="31">
      <t>イガイ</t>
    </rPh>
    <phoneticPr fontId="1"/>
  </si>
  <si>
    <t>事業区分（様式２，４，５用）</t>
    <rPh sb="0" eb="2">
      <t>ジギョウ</t>
    </rPh>
    <rPh sb="2" eb="4">
      <t>クブン</t>
    </rPh>
    <rPh sb="5" eb="7">
      <t>ヨウシキ</t>
    </rPh>
    <rPh sb="12" eb="13">
      <t>ヨウ</t>
    </rPh>
    <phoneticPr fontId="1"/>
  </si>
  <si>
    <t>へき地診療所施設整備事業</t>
    <phoneticPr fontId="1"/>
  </si>
  <si>
    <t>過疎地域等特定診療所施設整備事業</t>
    <phoneticPr fontId="1"/>
  </si>
  <si>
    <t>へき地保健指導所施設整備事業</t>
    <phoneticPr fontId="1"/>
  </si>
  <si>
    <t>研修医のための研修施設整備事業</t>
    <phoneticPr fontId="1"/>
  </si>
  <si>
    <t>臨床研修病院施設整備事業</t>
    <phoneticPr fontId="1"/>
  </si>
  <si>
    <t>へき地医療拠点病院施設整備事業</t>
    <phoneticPr fontId="1"/>
  </si>
  <si>
    <t>医師臨床研修病院研修医環境整備事業</t>
    <phoneticPr fontId="1"/>
  </si>
  <si>
    <t>離島等患者宿泊施設施設整備事業</t>
    <phoneticPr fontId="1"/>
  </si>
  <si>
    <t>産科医療機関施設整備事業</t>
    <phoneticPr fontId="1"/>
  </si>
  <si>
    <t>分娩取扱施設施設整備事業</t>
    <phoneticPr fontId="1"/>
  </si>
  <si>
    <t>死亡時画像診断システム施設整備事業</t>
    <phoneticPr fontId="1"/>
  </si>
  <si>
    <t>有床診療所等スプリンクラー等施設整備事業</t>
    <phoneticPr fontId="1"/>
  </si>
  <si>
    <t>院内感染対策施設整備事業</t>
    <phoneticPr fontId="1"/>
  </si>
  <si>
    <t>(注)１　本調査表は、事業ごとに作成すること。</t>
    <rPh sb="11" eb="13">
      <t>ジギョウ</t>
    </rPh>
    <phoneticPr fontId="1"/>
  </si>
  <si>
    <t>県補助金
交付決定額</t>
    <rPh sb="0" eb="1">
      <t>ケン</t>
    </rPh>
    <rPh sb="1" eb="4">
      <t>ホジョキン</t>
    </rPh>
    <rPh sb="5" eb="7">
      <t>コウフ</t>
    </rPh>
    <rPh sb="7" eb="9">
      <t>ケッテイ</t>
    </rPh>
    <rPh sb="9" eb="10">
      <t>ガク</t>
    </rPh>
    <phoneticPr fontId="1"/>
  </si>
  <si>
    <t>補助事業者名：</t>
    <rPh sb="0" eb="5">
      <t>ホジョジギョウシャ</t>
    </rPh>
    <rPh sb="5" eb="6">
      <t>メイ</t>
    </rPh>
    <phoneticPr fontId="30"/>
  </si>
  <si>
    <t>２　「事業区分」欄、上段には交付の対象となる事業の名称をプルダウンから選択、下段には整備する施設の名称をプルダウンから選択すること。</t>
    <rPh sb="3" eb="5">
      <t>ジギョウ</t>
    </rPh>
    <rPh sb="10" eb="12">
      <t>ジョウダン</t>
    </rPh>
    <rPh sb="35" eb="37">
      <t>センタク</t>
    </rPh>
    <rPh sb="38" eb="40">
      <t>ゲダン</t>
    </rPh>
    <rPh sb="42" eb="44">
      <t>セイビ</t>
    </rPh>
    <rPh sb="46" eb="48">
      <t>シセツ</t>
    </rPh>
    <rPh sb="49" eb="51">
      <t>メイショウ</t>
    </rPh>
    <rPh sb="59" eb="61">
      <t>センタク</t>
    </rPh>
    <phoneticPr fontId="1"/>
  </si>
  <si>
    <t>３　「選定額」欄は、(C)と(D)と(E)とを比較して最も少ない額を記入すること。</t>
    <rPh sb="3" eb="5">
      <t>センテイ</t>
    </rPh>
    <rPh sb="5" eb="6">
      <t>ガク</t>
    </rPh>
    <rPh sb="7" eb="8">
      <t>ラン</t>
    </rPh>
    <rPh sb="23" eb="25">
      <t>ヒカク</t>
    </rPh>
    <rPh sb="27" eb="28">
      <t>モット</t>
    </rPh>
    <rPh sb="29" eb="30">
      <t>スク</t>
    </rPh>
    <rPh sb="32" eb="33">
      <t>ガク</t>
    </rPh>
    <rPh sb="34" eb="36">
      <t>キニュウ</t>
    </rPh>
    <phoneticPr fontId="30"/>
  </si>
  <si>
    <t>　標記について、愛知県補助金等交付規則第１１条の規定により、別表のとおり報告します。</t>
    <rPh sb="8" eb="11">
      <t>アイチケン</t>
    </rPh>
    <rPh sb="11" eb="14">
      <t>ホジョキン</t>
    </rPh>
    <rPh sb="14" eb="15">
      <t>トウ</t>
    </rPh>
    <rPh sb="15" eb="19">
      <t>コウフキソク</t>
    </rPh>
    <phoneticPr fontId="2"/>
  </si>
  <si>
    <t>様式３</t>
    <rPh sb="0" eb="2">
      <t>ヨウシキ</t>
    </rPh>
    <phoneticPr fontId="2"/>
  </si>
  <si>
    <t>様式２－１</t>
    <rPh sb="0" eb="2">
      <t>ヨウシキ</t>
    </rPh>
    <phoneticPr fontId="2"/>
  </si>
  <si>
    <t>（５）工事設計図、工事仕様書及び工事仕訳書</t>
    <rPh sb="3" eb="8">
      <t>コウジセッケイズ</t>
    </rPh>
    <rPh sb="9" eb="14">
      <t>コウジシヨウショ</t>
    </rPh>
    <rPh sb="14" eb="15">
      <t>オヨ</t>
    </rPh>
    <rPh sb="16" eb="18">
      <t>コウジ</t>
    </rPh>
    <rPh sb="18" eb="21">
      <t>シワケショ</t>
    </rPh>
    <phoneticPr fontId="2"/>
  </si>
  <si>
    <t>（６）工事竣工検査調書の写（建築基準法の規定による検査済証）</t>
    <rPh sb="3" eb="9">
      <t>コウジシュンコウケンサ</t>
    </rPh>
    <rPh sb="9" eb="11">
      <t>チョウショ</t>
    </rPh>
    <rPh sb="12" eb="13">
      <t>ウツ</t>
    </rPh>
    <rPh sb="14" eb="19">
      <t>ケンチクキジュンホウ</t>
    </rPh>
    <rPh sb="20" eb="22">
      <t>キテイ</t>
    </rPh>
    <rPh sb="25" eb="27">
      <t>ケンサ</t>
    </rPh>
    <rPh sb="27" eb="29">
      <t>スミショウ</t>
    </rPh>
    <phoneticPr fontId="2"/>
  </si>
  <si>
    <t>県費補助
所要額</t>
    <rPh sb="0" eb="4">
      <t>ケンピホジョ</t>
    </rPh>
    <rPh sb="5" eb="8">
      <t>ショヨウガク</t>
    </rPh>
    <phoneticPr fontId="2"/>
  </si>
  <si>
    <t>県費補助
受入額</t>
    <rPh sb="0" eb="2">
      <t>ケンピ</t>
    </rPh>
    <rPh sb="2" eb="4">
      <t>ホジョ</t>
    </rPh>
    <rPh sb="5" eb="7">
      <t>ウケイレ</t>
    </rPh>
    <rPh sb="7" eb="8">
      <t>ガク</t>
    </rPh>
    <phoneticPr fontId="2"/>
  </si>
  <si>
    <t>　愛知県補助金等交付規則（昭和55年規則第8号）第14条に基づく額の確定額</t>
    <rPh sb="1" eb="4">
      <t>アイチケン</t>
    </rPh>
    <rPh sb="4" eb="7">
      <t>ホジョキン</t>
    </rPh>
    <rPh sb="7" eb="8">
      <t>トウ</t>
    </rPh>
    <rPh sb="8" eb="12">
      <t>コウフキソク</t>
    </rPh>
    <rPh sb="13" eb="15">
      <t>ショウワ</t>
    </rPh>
    <rPh sb="17" eb="18">
      <t>ネン</t>
    </rPh>
    <rPh sb="18" eb="20">
      <t>キソク</t>
    </rPh>
    <rPh sb="20" eb="21">
      <t>ダイ</t>
    </rPh>
    <rPh sb="22" eb="23">
      <t>ゴウ</t>
    </rPh>
    <rPh sb="24" eb="25">
      <t>ダイ</t>
    </rPh>
    <rPh sb="27" eb="28">
      <t>ジョウ</t>
    </rPh>
    <rPh sb="29" eb="30">
      <t>モト</t>
    </rPh>
    <rPh sb="32" eb="33">
      <t>ガク</t>
    </rPh>
    <rPh sb="34" eb="37">
      <t>カクテイガク</t>
    </rPh>
    <phoneticPr fontId="2"/>
  </si>
  <si>
    <r>
      <rPr>
        <sz val="14"/>
        <color indexed="10"/>
        <rFont val="ＭＳ Ｐ明朝"/>
        <family val="1"/>
        <charset val="128"/>
      </rPr>
      <t>　　　</t>
    </r>
    <r>
      <rPr>
        <sz val="14"/>
        <rFont val="ＭＳ Ｐ明朝"/>
        <family val="1"/>
        <charset val="128"/>
      </rPr>
      <t>　　　年　度　補　助　金　調　書</t>
    </r>
    <rPh sb="6" eb="7">
      <t>ネン</t>
    </rPh>
    <rPh sb="8" eb="9">
      <t>ド</t>
    </rPh>
    <rPh sb="10" eb="11">
      <t>タスク</t>
    </rPh>
    <rPh sb="12" eb="13">
      <t>スケ</t>
    </rPh>
    <rPh sb="14" eb="15">
      <t>カネ</t>
    </rPh>
    <rPh sb="16" eb="17">
      <t>チョウ</t>
    </rPh>
    <rPh sb="18" eb="19">
      <t>ショ</t>
    </rPh>
    <phoneticPr fontId="1"/>
  </si>
  <si>
    <t>（地方公共団体）</t>
    <rPh sb="1" eb="3">
      <t>チホウ</t>
    </rPh>
    <rPh sb="3" eb="5">
      <t>コウキョウ</t>
    </rPh>
    <rPh sb="5" eb="7">
      <t>ダンタイ</t>
    </rPh>
    <phoneticPr fontId="1"/>
  </si>
  <si>
    <t>県</t>
    <rPh sb="0" eb="1">
      <t>ケン</t>
    </rPh>
    <phoneticPr fontId="1"/>
  </si>
  <si>
    <t>地方公共団体</t>
    <rPh sb="0" eb="2">
      <t>チホウ</t>
    </rPh>
    <rPh sb="2" eb="4">
      <t>コウキョウ</t>
    </rPh>
    <rPh sb="4" eb="6">
      <t>ダンタイ</t>
    </rPh>
    <phoneticPr fontId="1"/>
  </si>
  <si>
    <t>備考</t>
    <rPh sb="0" eb="2">
      <t>ビコウ</t>
    </rPh>
    <phoneticPr fontId="1"/>
  </si>
  <si>
    <t>歳出予算
科目</t>
    <rPh sb="0" eb="2">
      <t>サイシュツ</t>
    </rPh>
    <rPh sb="2" eb="4">
      <t>ヨサン</t>
    </rPh>
    <rPh sb="5" eb="7">
      <t>カモク</t>
    </rPh>
    <phoneticPr fontId="1"/>
  </si>
  <si>
    <t>交付決定
の額</t>
    <rPh sb="0" eb="2">
      <t>コウフ</t>
    </rPh>
    <rPh sb="2" eb="4">
      <t>ケッテイ</t>
    </rPh>
    <rPh sb="6" eb="7">
      <t>ガク</t>
    </rPh>
    <phoneticPr fontId="1"/>
  </si>
  <si>
    <t>補助率</t>
    <rPh sb="0" eb="3">
      <t>ホジョリツ</t>
    </rPh>
    <phoneticPr fontId="1"/>
  </si>
  <si>
    <t>歳入</t>
    <rPh sb="0" eb="2">
      <t>サイニュウ</t>
    </rPh>
    <phoneticPr fontId="1"/>
  </si>
  <si>
    <t>歳出</t>
    <rPh sb="0" eb="2">
      <t>サイシュツ</t>
    </rPh>
    <phoneticPr fontId="1"/>
  </si>
  <si>
    <t>科目</t>
    <rPh sb="0" eb="2">
      <t>カモク</t>
    </rPh>
    <phoneticPr fontId="1"/>
  </si>
  <si>
    <t>予算現額</t>
    <rPh sb="0" eb="4">
      <t>ヨサンゲンガク</t>
    </rPh>
    <phoneticPr fontId="1"/>
  </si>
  <si>
    <t>収入済額</t>
    <rPh sb="0" eb="2">
      <t>シュウニュウ</t>
    </rPh>
    <rPh sb="2" eb="3">
      <t>ズミ</t>
    </rPh>
    <rPh sb="3" eb="4">
      <t>ガク</t>
    </rPh>
    <phoneticPr fontId="1"/>
  </si>
  <si>
    <t>予算現額</t>
    <rPh sb="0" eb="2">
      <t>ヨサン</t>
    </rPh>
    <rPh sb="2" eb="3">
      <t>ゲン</t>
    </rPh>
    <rPh sb="3" eb="4">
      <t>ガク</t>
    </rPh>
    <phoneticPr fontId="1"/>
  </si>
  <si>
    <t>うち県費
補助金
相当額</t>
    <rPh sb="2" eb="4">
      <t>ケンピ</t>
    </rPh>
    <rPh sb="5" eb="8">
      <t>ホジョキン</t>
    </rPh>
    <rPh sb="9" eb="11">
      <t>ソウトウ</t>
    </rPh>
    <rPh sb="11" eb="12">
      <t>ガク</t>
    </rPh>
    <phoneticPr fontId="1"/>
  </si>
  <si>
    <t>支出済額</t>
    <rPh sb="0" eb="2">
      <t>シシュツ</t>
    </rPh>
    <rPh sb="2" eb="3">
      <t>スミ</t>
    </rPh>
    <rPh sb="3" eb="4">
      <t>ガク</t>
    </rPh>
    <phoneticPr fontId="1"/>
  </si>
  <si>
    <t>翌年度
繰越額</t>
    <rPh sb="0" eb="2">
      <t>ヨクネン</t>
    </rPh>
    <rPh sb="2" eb="3">
      <t>ド</t>
    </rPh>
    <rPh sb="4" eb="6">
      <t>クリコシ</t>
    </rPh>
    <rPh sb="6" eb="7">
      <t>ガク</t>
    </rPh>
    <phoneticPr fontId="1"/>
  </si>
  <si>
    <t>（項）</t>
    <rPh sb="1" eb="2">
      <t>コウ</t>
    </rPh>
    <phoneticPr fontId="1"/>
  </si>
  <si>
    <t>（目）</t>
    <rPh sb="1" eb="2">
      <t>モク</t>
    </rPh>
    <phoneticPr fontId="1"/>
  </si>
  <si>
    <t>　１　「地方公共団体」の「科目」は、歳入にあたっては、款、項、目、節を、歳出にあたっては、款、項、目をそれぞれ記載すること。</t>
    <rPh sb="4" eb="6">
      <t>チホウ</t>
    </rPh>
    <rPh sb="6" eb="8">
      <t>コウキョウ</t>
    </rPh>
    <rPh sb="8" eb="10">
      <t>ダンタイ</t>
    </rPh>
    <rPh sb="13" eb="15">
      <t>カモク</t>
    </rPh>
    <rPh sb="18" eb="20">
      <t>サイニュウ</t>
    </rPh>
    <rPh sb="27" eb="28">
      <t>カン</t>
    </rPh>
    <rPh sb="29" eb="30">
      <t>コウ</t>
    </rPh>
    <rPh sb="31" eb="32">
      <t>モク</t>
    </rPh>
    <rPh sb="33" eb="34">
      <t>セツ</t>
    </rPh>
    <rPh sb="36" eb="38">
      <t>サイシュツ</t>
    </rPh>
    <rPh sb="45" eb="46">
      <t>カン</t>
    </rPh>
    <rPh sb="47" eb="48">
      <t>コウ</t>
    </rPh>
    <rPh sb="49" eb="50">
      <t>モク</t>
    </rPh>
    <rPh sb="55" eb="57">
      <t>キサイ</t>
    </rPh>
    <phoneticPr fontId="1"/>
  </si>
  <si>
    <t>　２　「予算現額」は、歳入にあたっては、当初予算額、補正予算額等の区分を、歳出にあたっては、当初予算額、補正予算額、予備費支出額、流用</t>
    <rPh sb="4" eb="6">
      <t>ヨサン</t>
    </rPh>
    <rPh sb="6" eb="7">
      <t>ゲン</t>
    </rPh>
    <rPh sb="7" eb="8">
      <t>ガク</t>
    </rPh>
    <rPh sb="11" eb="13">
      <t>サイニュウ</t>
    </rPh>
    <rPh sb="20" eb="22">
      <t>トウショ</t>
    </rPh>
    <rPh sb="22" eb="24">
      <t>ヨサン</t>
    </rPh>
    <rPh sb="24" eb="25">
      <t>ガク</t>
    </rPh>
    <rPh sb="26" eb="28">
      <t>ホセイ</t>
    </rPh>
    <rPh sb="28" eb="30">
      <t>ヨサン</t>
    </rPh>
    <rPh sb="30" eb="31">
      <t>ガク</t>
    </rPh>
    <rPh sb="31" eb="32">
      <t>トウ</t>
    </rPh>
    <rPh sb="33" eb="35">
      <t>クブン</t>
    </rPh>
    <rPh sb="37" eb="39">
      <t>サイシュツ</t>
    </rPh>
    <rPh sb="46" eb="48">
      <t>トウショ</t>
    </rPh>
    <rPh sb="48" eb="50">
      <t>ヨサン</t>
    </rPh>
    <rPh sb="50" eb="51">
      <t>ガク</t>
    </rPh>
    <rPh sb="52" eb="54">
      <t>ホセイ</t>
    </rPh>
    <rPh sb="54" eb="56">
      <t>ヨサン</t>
    </rPh>
    <rPh sb="56" eb="57">
      <t>ガク</t>
    </rPh>
    <rPh sb="58" eb="61">
      <t>ヨビヒ</t>
    </rPh>
    <rPh sb="61" eb="64">
      <t>シシュツガク</t>
    </rPh>
    <rPh sb="65" eb="67">
      <t>リュウヨウ</t>
    </rPh>
    <phoneticPr fontId="1"/>
  </si>
  <si>
    <t>　　増減額等の区分を明らかにして記載すること。</t>
    <rPh sb="2" eb="5">
      <t>ゾウゲンガク</t>
    </rPh>
    <rPh sb="5" eb="6">
      <t>トウ</t>
    </rPh>
    <rPh sb="7" eb="9">
      <t>クブン</t>
    </rPh>
    <rPh sb="10" eb="11">
      <t>アキ</t>
    </rPh>
    <rPh sb="16" eb="18">
      <t>キサイ</t>
    </rPh>
    <phoneticPr fontId="1"/>
  </si>
  <si>
    <t>　３　補助事業等の地方公共団体の歳出予算額の繰越が行われた場合における翌年度に係る補助金調書の作成は本表に準ずること。この場合におい</t>
    <rPh sb="3" eb="5">
      <t>ホジョ</t>
    </rPh>
    <rPh sb="5" eb="8">
      <t>ジギョウトウ</t>
    </rPh>
    <rPh sb="9" eb="11">
      <t>チホウ</t>
    </rPh>
    <rPh sb="11" eb="13">
      <t>コウキョウ</t>
    </rPh>
    <rPh sb="13" eb="15">
      <t>ダンタイ</t>
    </rPh>
    <rPh sb="16" eb="18">
      <t>サイシュツ</t>
    </rPh>
    <rPh sb="18" eb="20">
      <t>ヨサン</t>
    </rPh>
    <rPh sb="20" eb="21">
      <t>ガク</t>
    </rPh>
    <rPh sb="22" eb="24">
      <t>クリコシ</t>
    </rPh>
    <rPh sb="25" eb="26">
      <t>オコナ</t>
    </rPh>
    <rPh sb="29" eb="31">
      <t>バアイ</t>
    </rPh>
    <rPh sb="35" eb="38">
      <t>ヨクネンド</t>
    </rPh>
    <rPh sb="39" eb="40">
      <t>カカ</t>
    </rPh>
    <rPh sb="41" eb="44">
      <t>ホジョキン</t>
    </rPh>
    <rPh sb="44" eb="46">
      <t>チョウショ</t>
    </rPh>
    <rPh sb="47" eb="49">
      <t>サクセイ</t>
    </rPh>
    <rPh sb="50" eb="51">
      <t>ホン</t>
    </rPh>
    <rPh sb="51" eb="52">
      <t>ピョウ</t>
    </rPh>
    <rPh sb="53" eb="54">
      <t>ジュン</t>
    </rPh>
    <rPh sb="61" eb="63">
      <t>バアイ</t>
    </rPh>
    <phoneticPr fontId="1"/>
  </si>
  <si>
    <t>　　て、地方公共団体の歳入の「科目」に「前年度繰越金」を掲げる場合は、その「予算現額」及び「収入済額」の数字の下欄に県費補助額を（　）</t>
    <rPh sb="4" eb="6">
      <t>チホウ</t>
    </rPh>
    <rPh sb="6" eb="8">
      <t>コウキョウ</t>
    </rPh>
    <rPh sb="8" eb="10">
      <t>ダンタイ</t>
    </rPh>
    <rPh sb="11" eb="13">
      <t>サイニュウ</t>
    </rPh>
    <rPh sb="15" eb="17">
      <t>カモク</t>
    </rPh>
    <rPh sb="20" eb="23">
      <t>ゼンネンド</t>
    </rPh>
    <rPh sb="23" eb="25">
      <t>クリコシ</t>
    </rPh>
    <rPh sb="25" eb="26">
      <t>キン</t>
    </rPh>
    <rPh sb="28" eb="29">
      <t>カカ</t>
    </rPh>
    <rPh sb="31" eb="33">
      <t>バアイ</t>
    </rPh>
    <rPh sb="38" eb="40">
      <t>ヨサン</t>
    </rPh>
    <rPh sb="40" eb="41">
      <t>ゲン</t>
    </rPh>
    <rPh sb="41" eb="42">
      <t>ガク</t>
    </rPh>
    <rPh sb="43" eb="44">
      <t>オヨ</t>
    </rPh>
    <rPh sb="46" eb="48">
      <t>シュウニュウ</t>
    </rPh>
    <rPh sb="48" eb="49">
      <t>スミ</t>
    </rPh>
    <rPh sb="49" eb="50">
      <t>ガク</t>
    </rPh>
    <rPh sb="52" eb="54">
      <t>スウジ</t>
    </rPh>
    <rPh sb="55" eb="56">
      <t>ゲ</t>
    </rPh>
    <rPh sb="56" eb="57">
      <t>ラン</t>
    </rPh>
    <rPh sb="58" eb="60">
      <t>ケンピ</t>
    </rPh>
    <rPh sb="60" eb="62">
      <t>ホジョ</t>
    </rPh>
    <rPh sb="62" eb="63">
      <t>ガク</t>
    </rPh>
    <phoneticPr fontId="1"/>
  </si>
  <si>
    <t>　　をもって付記すること。</t>
    <rPh sb="6" eb="8">
      <t>フキ</t>
    </rPh>
    <phoneticPr fontId="1"/>
  </si>
  <si>
    <t>　４　「備考」欄は、参考となるべき事項を適宜記載すること。</t>
    <rPh sb="4" eb="6">
      <t>ビコウ</t>
    </rPh>
    <rPh sb="7" eb="8">
      <t>ラン</t>
    </rPh>
    <rPh sb="10" eb="12">
      <t>サンコウ</t>
    </rPh>
    <rPh sb="17" eb="19">
      <t>ジコウ</t>
    </rPh>
    <rPh sb="20" eb="22">
      <t>テキギ</t>
    </rPh>
    <rPh sb="22" eb="24">
      <t>キサイ</t>
    </rPh>
    <phoneticPr fontId="1"/>
  </si>
  <si>
    <t>様式５</t>
    <rPh sb="0" eb="2">
      <t>ヨウシキ</t>
    </rPh>
    <phoneticPr fontId="1"/>
  </si>
  <si>
    <t>保健医療費</t>
    <rPh sb="0" eb="5">
      <t>ホケンイリョウヒ</t>
    </rPh>
    <phoneticPr fontId="1"/>
  </si>
  <si>
    <t>疾病対策費</t>
    <rPh sb="0" eb="5">
      <t>シッペイタイサクヒ</t>
    </rPh>
    <phoneticPr fontId="1"/>
  </si>
  <si>
    <t>　　施設整備事業）費補助金の補助対象事業の遂行状況報告書</t>
    <rPh sb="2" eb="4">
      <t>シセツ</t>
    </rPh>
    <rPh sb="4" eb="6">
      <t>セイビ</t>
    </rPh>
    <rPh sb="6" eb="8">
      <t>ジギョウ</t>
    </rPh>
    <rPh sb="9" eb="10">
      <t>ヒ</t>
    </rPh>
    <rPh sb="10" eb="13">
      <t>ホジョキン</t>
    </rPh>
    <phoneticPr fontId="2"/>
  </si>
  <si>
    <r>
      <t>　</t>
    </r>
    <r>
      <rPr>
        <sz val="8"/>
        <color rgb="FFFF0000"/>
        <rFont val="ＭＳ 明朝"/>
        <family val="1"/>
        <charset val="128"/>
      </rPr>
      <t>○</t>
    </r>
    <r>
      <rPr>
        <sz val="8"/>
        <color theme="1"/>
        <rFont val="ＭＳ 明朝"/>
        <family val="1"/>
        <charset val="128"/>
      </rPr>
      <t>年　　月　　日現在</t>
    </r>
    <phoneticPr fontId="2"/>
  </si>
  <si>
    <t>（１）収入支出決算書（見込書）の抄本　※公立医療機関に限る</t>
    <rPh sb="3" eb="5">
      <t>シュウニュウ</t>
    </rPh>
    <rPh sb="5" eb="7">
      <t>シシュツ</t>
    </rPh>
    <rPh sb="11" eb="13">
      <t>ミコ</t>
    </rPh>
    <rPh sb="13" eb="14">
      <t>ショ</t>
    </rPh>
    <rPh sb="20" eb="22">
      <t>コウリツ</t>
    </rPh>
    <rPh sb="22" eb="26">
      <t>イリョウキカン</t>
    </rPh>
    <rPh sb="27" eb="28">
      <t>カギ</t>
    </rPh>
    <phoneticPr fontId="2"/>
  </si>
  <si>
    <t>（２）補助事業完了後の施設の写真</t>
    <rPh sb="7" eb="9">
      <t>カンリョウ</t>
    </rPh>
    <rPh sb="11" eb="13">
      <t>シセツ</t>
    </rPh>
    <phoneticPr fontId="2"/>
  </si>
  <si>
    <t>（３）契約書の写し（契約書が作成されない場合は、請求書の写し）</t>
    <rPh sb="10" eb="13">
      <t>ケイヤクショ</t>
    </rPh>
    <rPh sb="14" eb="16">
      <t>サクセイ</t>
    </rPh>
    <rPh sb="20" eb="22">
      <t>バアイ</t>
    </rPh>
    <rPh sb="24" eb="27">
      <t>セイキュウショ</t>
    </rPh>
    <rPh sb="28" eb="29">
      <t>ウツ</t>
    </rPh>
    <phoneticPr fontId="2"/>
  </si>
  <si>
    <t>　　　こと。）</t>
    <phoneticPr fontId="2"/>
  </si>
  <si>
    <t>（４）補助事業完成後の建物の構造概要及び平面図（各室の用途を示す</t>
    <rPh sb="3" eb="7">
      <t>ホジョジギョウ</t>
    </rPh>
    <rPh sb="7" eb="10">
      <t>カンセイゴ</t>
    </rPh>
    <rPh sb="11" eb="13">
      <t>タテモノ</t>
    </rPh>
    <rPh sb="14" eb="18">
      <t>コウゾウガイヨウ</t>
    </rPh>
    <rPh sb="18" eb="19">
      <t>オヨ</t>
    </rPh>
    <rPh sb="20" eb="23">
      <t>ヘイメンズ</t>
    </rPh>
    <rPh sb="24" eb="26">
      <t>カクシツ</t>
    </rPh>
    <rPh sb="27" eb="29">
      <t>ヨウト</t>
    </rPh>
    <rPh sb="30" eb="31">
      <t>シメ</t>
    </rPh>
    <phoneticPr fontId="2"/>
  </si>
  <si>
    <r>
      <rPr>
        <sz val="9"/>
        <color theme="1"/>
        <rFont val="ＭＳ ゴシック"/>
        <family val="3"/>
        <charset val="128"/>
      </rPr>
      <t>事  業</t>
    </r>
    <r>
      <rPr>
        <sz val="9"/>
        <color indexed="10"/>
        <rFont val="ＭＳ ゴシック"/>
        <family val="3"/>
        <charset val="128"/>
      </rPr>
      <t xml:space="preserve">  </t>
    </r>
    <r>
      <rPr>
        <sz val="9"/>
        <color indexed="8"/>
        <rFont val="ＭＳ ゴシック"/>
        <family val="3"/>
        <charset val="128"/>
      </rPr>
      <t>区  分</t>
    </r>
    <rPh sb="0" eb="1">
      <t>コト</t>
    </rPh>
    <rPh sb="3" eb="4">
      <t>ギョウ</t>
    </rPh>
    <rPh sb="6" eb="7">
      <t>ク</t>
    </rPh>
    <rPh sb="9" eb="10">
      <t>ブン</t>
    </rPh>
    <phoneticPr fontId="1"/>
  </si>
  <si>
    <t>１</t>
    <phoneticPr fontId="2"/>
  </si>
  <si>
    <t>２</t>
    <phoneticPr fontId="2"/>
  </si>
  <si>
    <t>３</t>
    <phoneticPr fontId="2"/>
  </si>
  <si>
    <t>４</t>
    <phoneticPr fontId="2"/>
  </si>
  <si>
    <t>前回までの交付決定額　　金</t>
    <rPh sb="0" eb="2">
      <t>ゼンカイ</t>
    </rPh>
    <rPh sb="5" eb="7">
      <t>コウフ</t>
    </rPh>
    <rPh sb="7" eb="9">
      <t>ケッテイ</t>
    </rPh>
    <rPh sb="9" eb="10">
      <t>ガク</t>
    </rPh>
    <rPh sb="12" eb="13">
      <t>キン</t>
    </rPh>
    <phoneticPr fontId="1"/>
  </si>
  <si>
    <t>申　　　請　　　額　　　金</t>
    <rPh sb="0" eb="1">
      <t>サル</t>
    </rPh>
    <rPh sb="4" eb="5">
      <t>ショウ</t>
    </rPh>
    <rPh sb="8" eb="9">
      <t>ガク</t>
    </rPh>
    <rPh sb="12" eb="13">
      <t>キン</t>
    </rPh>
    <phoneticPr fontId="1"/>
  </si>
  <si>
    <t>差引今回変更増減額　　　金</t>
    <rPh sb="0" eb="2">
      <t>サシヒキ</t>
    </rPh>
    <rPh sb="2" eb="4">
      <t>コンカイ</t>
    </rPh>
    <rPh sb="4" eb="6">
      <t>ヘンコウ</t>
    </rPh>
    <rPh sb="6" eb="7">
      <t>ゾウ</t>
    </rPh>
    <rPh sb="7" eb="9">
      <t>ゲンガク</t>
    </rPh>
    <rPh sb="12" eb="13">
      <t>キン</t>
    </rPh>
    <phoneticPr fontId="1"/>
  </si>
  <si>
    <t>　　　年　　月　　日付で交付決定を受けた標記について次のとおり関係</t>
    <rPh sb="10" eb="11">
      <t>ヅケ</t>
    </rPh>
    <rPh sb="12" eb="16">
      <t>コウフケッテイ</t>
    </rPh>
    <rPh sb="17" eb="18">
      <t>ウ</t>
    </rPh>
    <rPh sb="20" eb="22">
      <t>ヒョウキ</t>
    </rPh>
    <rPh sb="26" eb="27">
      <t>ツギ</t>
    </rPh>
    <rPh sb="31" eb="33">
      <t>カンケイ</t>
    </rPh>
    <phoneticPr fontId="2"/>
  </si>
  <si>
    <t>書類を添えて報告します。</t>
    <rPh sb="0" eb="2">
      <t>ショルイ</t>
    </rPh>
    <rPh sb="3" eb="4">
      <t>ソ</t>
    </rPh>
    <rPh sb="6" eb="8">
      <t>ホウコク</t>
    </rPh>
    <phoneticPr fontId="2"/>
  </si>
  <si>
    <t>　経費所要額精算書　別紙１</t>
    <phoneticPr fontId="2"/>
  </si>
  <si>
    <t>　事業実績報告書　別紙２</t>
    <rPh sb="9" eb="11">
      <t>ベッシ</t>
    </rPh>
    <phoneticPr fontId="2"/>
  </si>
  <si>
    <t>令和　年度愛知県新興感染症対応力強化事業（協定締結医療機関</t>
    <rPh sb="0" eb="2">
      <t>レイワ</t>
    </rPh>
    <rPh sb="3" eb="5">
      <t>ネンド</t>
    </rPh>
    <rPh sb="5" eb="8">
      <t>アイチケン</t>
    </rPh>
    <rPh sb="8" eb="13">
      <t>シンコウカンセンショウ</t>
    </rPh>
    <rPh sb="13" eb="16">
      <t>タイオウリョク</t>
    </rPh>
    <rPh sb="16" eb="20">
      <t>キョウカジギョウ</t>
    </rPh>
    <rPh sb="21" eb="23">
      <t>キョウテイ</t>
    </rPh>
    <rPh sb="23" eb="25">
      <t>テイケツ</t>
    </rPh>
    <rPh sb="25" eb="29">
      <t>イリョウキカン</t>
    </rPh>
    <phoneticPr fontId="2"/>
  </si>
  <si>
    <t>施設整備事業）費補助金の事業実績報告書　　　　　　　　　　</t>
    <rPh sb="0" eb="2">
      <t>シセツ</t>
    </rPh>
    <rPh sb="2" eb="6">
      <t>セイビジギョウ</t>
    </rPh>
    <rPh sb="7" eb="8">
      <t>ヒ</t>
    </rPh>
    <rPh sb="8" eb="11">
      <t>ホジョキン</t>
    </rPh>
    <rPh sb="12" eb="14">
      <t>ジギョウ</t>
    </rPh>
    <rPh sb="14" eb="16">
      <t>ジッセキ</t>
    </rPh>
    <rPh sb="16" eb="19">
      <t>ホウコクショ</t>
    </rPh>
    <phoneticPr fontId="2"/>
  </si>
  <si>
    <t>様式４－１</t>
    <rPh sb="0" eb="2">
      <t>ヨウシキ</t>
    </rPh>
    <phoneticPr fontId="2"/>
  </si>
  <si>
    <t>（７）その他参考資料</t>
    <rPh sb="5" eb="6">
      <t>ホカ</t>
    </rPh>
    <rPh sb="6" eb="10">
      <t>サンコウシリョウ</t>
    </rPh>
    <phoneticPr fontId="2"/>
  </si>
  <si>
    <t>　　 愛知県知事　　殿</t>
    <rPh sb="3" eb="8">
      <t>アイチケンチジ</t>
    </rPh>
    <phoneticPr fontId="2"/>
  </si>
  <si>
    <t>　　愛知県知事　　殿</t>
    <rPh sb="2" eb="5">
      <t>アイチケン</t>
    </rPh>
    <rPh sb="5" eb="7">
      <t>チジ</t>
    </rPh>
    <phoneticPr fontId="2"/>
  </si>
  <si>
    <t>４　「県費補助所要額 (G)」欄は、(F) 欄の額に要綱別表第５欄に定める率を乗じて得た額を記入する（ただし、1,000円未満の端数が生じた場合は、これを</t>
    <rPh sb="3" eb="10">
      <t>ケンピホジョショヨウガク</t>
    </rPh>
    <rPh sb="28" eb="30">
      <t>ベッピョウ</t>
    </rPh>
    <rPh sb="32" eb="33">
      <t>ラン</t>
    </rPh>
    <phoneticPr fontId="1"/>
  </si>
  <si>
    <t>　　切り捨てるものとする。</t>
    <rPh sb="2" eb="3">
      <t>キ</t>
    </rPh>
    <rPh sb="4" eb="5">
      <t>ス</t>
    </rPh>
    <phoneticPr fontId="2"/>
  </si>
  <si>
    <t>整備費内訳の「費目」欄は、交付要綱別表３欄の種目別に区分して記入すること。</t>
    <rPh sb="17" eb="19">
      <t>ベッピョウ</t>
    </rPh>
    <rPh sb="20" eb="21">
      <t>ラン</t>
    </rPh>
    <rPh sb="22" eb="25">
      <t>シュモクベツ</t>
    </rPh>
    <rPh sb="26" eb="28">
      <t>クブン</t>
    </rPh>
    <rPh sb="30" eb="32">
      <t>キニュウ</t>
    </rPh>
    <phoneticPr fontId="2"/>
  </si>
  <si>
    <t>　１．事業施工状況</t>
    <rPh sb="7" eb="9">
      <t>ジョウキョウ</t>
    </rPh>
    <phoneticPr fontId="2"/>
  </si>
  <si>
    <t>←補助事業完了から30日経過日または令和7年４月５日のいずれか早い日</t>
    <rPh sb="1" eb="5">
      <t>ホジョジギョウ</t>
    </rPh>
    <rPh sb="5" eb="7">
      <t>カンリョウ</t>
    </rPh>
    <rPh sb="11" eb="12">
      <t>ニチ</t>
    </rPh>
    <rPh sb="12" eb="15">
      <t>ケイカビ</t>
    </rPh>
    <rPh sb="18" eb="20">
      <t>レイワ</t>
    </rPh>
    <rPh sb="21" eb="22">
      <t>ネン</t>
    </rPh>
    <rPh sb="23" eb="24">
      <t>ガツ</t>
    </rPh>
    <rPh sb="25" eb="26">
      <t>ニチ</t>
    </rPh>
    <rPh sb="31" eb="32">
      <t>ハヤ</t>
    </rPh>
    <rPh sb="33" eb="34">
      <t>ヒ</t>
    </rPh>
    <phoneticPr fontId="2"/>
  </si>
  <si>
    <t>　補助金精算額</t>
    <rPh sb="3" eb="4">
      <t>キン</t>
    </rPh>
    <phoneticPr fontId="2"/>
  </si>
  <si>
    <t>←交付申請額と精算額に相違が１千円でもある場合、変更交付申請を事前にする必要があります。</t>
    <rPh sb="1" eb="6">
      <t>コウフシンセイガク</t>
    </rPh>
    <rPh sb="7" eb="10">
      <t>セイサンガク</t>
    </rPh>
    <rPh sb="11" eb="13">
      <t>ソウイ</t>
    </rPh>
    <rPh sb="15" eb="17">
      <t>センエン</t>
    </rPh>
    <rPh sb="21" eb="23">
      <t>バアイ</t>
    </rPh>
    <rPh sb="24" eb="30">
      <t>ヘンコウコウフシンセイ</t>
    </rPh>
    <rPh sb="31" eb="33">
      <t>ジゼン</t>
    </rPh>
    <rPh sb="36" eb="38">
      <t>ヒツヨウ</t>
    </rPh>
    <phoneticPr fontId="2"/>
  </si>
  <si>
    <t>国庫補助
基 本 額</t>
  </si>
  <si>
    <t>国庫補助
所 要 額</t>
  </si>
  <si>
    <t>Ｈ</t>
    <phoneticPr fontId="1"/>
  </si>
  <si>
    <t>Ｉ</t>
    <phoneticPr fontId="1"/>
  </si>
  <si>
    <t>Ｊ</t>
    <phoneticPr fontId="1"/>
  </si>
  <si>
    <t>要国庫補助額</t>
    <rPh sb="1" eb="5">
      <t>コッコホジョ</t>
    </rPh>
    <phoneticPr fontId="30"/>
  </si>
  <si>
    <t>要県費補助額</t>
    <rPh sb="1" eb="3">
      <t>ケンピ</t>
    </rPh>
    <rPh sb="3" eb="5">
      <t>ホジョ</t>
    </rPh>
    <rPh sb="5" eb="6">
      <t>ガク</t>
    </rPh>
    <phoneticPr fontId="30"/>
  </si>
  <si>
    <t>H－Ｊ＝Ｋ</t>
    <phoneticPr fontId="1"/>
  </si>
  <si>
    <t>県費補助
所 要 額</t>
    <rPh sb="0" eb="4">
      <t>ケンピホジョ</t>
    </rPh>
    <rPh sb="5" eb="6">
      <t>ショ</t>
    </rPh>
    <rPh sb="7" eb="8">
      <t>ヨウ</t>
    </rPh>
    <rPh sb="9" eb="10">
      <t>ガク</t>
    </rPh>
    <phoneticPr fontId="1"/>
  </si>
  <si>
    <t>仕入れに係る消 費 税 等
相　当　額</t>
    <phoneticPr fontId="30"/>
  </si>
  <si>
    <t>３　（L）欄及び（M）欄については交付要綱の６による変更交付申請手続の他は斜線を引くこと。</t>
    <rPh sb="5" eb="6">
      <t>ラン</t>
    </rPh>
    <rPh sb="6" eb="7">
      <t>オヨ</t>
    </rPh>
    <rPh sb="11" eb="12">
      <t>ラン</t>
    </rPh>
    <rPh sb="17" eb="19">
      <t>コウフ</t>
    </rPh>
    <rPh sb="19" eb="21">
      <t>ヨウコウ</t>
    </rPh>
    <rPh sb="26" eb="28">
      <t>ヘンコウ</t>
    </rPh>
    <rPh sb="28" eb="30">
      <t>コウフ</t>
    </rPh>
    <rPh sb="30" eb="32">
      <t>シンセイ</t>
    </rPh>
    <rPh sb="32" eb="34">
      <t>テツヅ</t>
    </rPh>
    <rPh sb="35" eb="36">
      <t>ホカ</t>
    </rPh>
    <rPh sb="37" eb="39">
      <t>シャセン</t>
    </rPh>
    <rPh sb="40" eb="41">
      <t>ヒ</t>
    </rPh>
    <phoneticPr fontId="1"/>
  </si>
  <si>
    <t>←医療法人の場合は医療法人名と代表者の職名・氏名</t>
    <rPh sb="1" eb="5">
      <t>イリョウホウジン</t>
    </rPh>
    <rPh sb="6" eb="8">
      <t>バアイ</t>
    </rPh>
    <rPh sb="9" eb="14">
      <t>イリョウホウジンメイ</t>
    </rPh>
    <rPh sb="15" eb="18">
      <t>ダイヒョウシャ</t>
    </rPh>
    <rPh sb="19" eb="20">
      <t>ショク</t>
    </rPh>
    <rPh sb="20" eb="21">
      <t>メイ</t>
    </rPh>
    <rPh sb="22" eb="24">
      <t>シメイ</t>
    </rPh>
    <phoneticPr fontId="1"/>
  </si>
  <si>
    <t>　個人開業の場合は開業者の氏名となります。</t>
    <rPh sb="1" eb="5">
      <t>コジンカイギョウ</t>
    </rPh>
    <rPh sb="6" eb="8">
      <t>バアイ</t>
    </rPh>
    <rPh sb="9" eb="12">
      <t>カイギョウシャ</t>
    </rPh>
    <rPh sb="13" eb="15">
      <t>シメイ</t>
    </rPh>
    <phoneticPr fontId="1"/>
  </si>
  <si>
    <t>無</t>
  </si>
  <si>
    <t>　</t>
    <phoneticPr fontId="2"/>
  </si>
  <si>
    <t>令和　年　月　日</t>
    <phoneticPr fontId="2"/>
  </si>
  <si>
    <t>様式１－１</t>
    <rPh sb="0" eb="2">
      <t>ヨウシキ</t>
    </rPh>
    <phoneticPr fontId="1"/>
  </si>
  <si>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1"/>
  </si>
  <si>
    <t>　　 愛知県知事　　殿</t>
    <rPh sb="3" eb="8">
      <t>アイチケンチジ</t>
    </rPh>
    <phoneticPr fontId="1"/>
  </si>
  <si>
    <t>　　　　　施設整備事業）費補助金の（変更）交付申請書　　　　　　　　</t>
    <rPh sb="5" eb="7">
      <t>シセツ</t>
    </rPh>
    <rPh sb="7" eb="11">
      <t>セイビジギョウ</t>
    </rPh>
    <rPh sb="12" eb="13">
      <t>ヒ</t>
    </rPh>
    <rPh sb="13" eb="16">
      <t>ホジョキン</t>
    </rPh>
    <rPh sb="18" eb="20">
      <t>ヘンコウ</t>
    </rPh>
    <rPh sb="21" eb="23">
      <t>コウフ</t>
    </rPh>
    <rPh sb="23" eb="26">
      <t>シンセイショ</t>
    </rPh>
    <phoneticPr fontId="1"/>
  </si>
  <si>
    <t>　標記について、次により補助金を交付されるよう関係書類を添えて申請</t>
    <rPh sb="31" eb="33">
      <t>シンセイ</t>
    </rPh>
    <phoneticPr fontId="1"/>
  </si>
  <si>
    <t>します。</t>
    <phoneticPr fontId="1"/>
  </si>
  <si>
    <t>１</t>
    <phoneticPr fontId="1"/>
  </si>
  <si>
    <t>　補助金申請額</t>
    <rPh sb="1" eb="4">
      <t>ホジョキン</t>
    </rPh>
    <phoneticPr fontId="1"/>
  </si>
  <si>
    <t>←内示額を超過することはできません。</t>
    <rPh sb="1" eb="4">
      <t>ナイジガク</t>
    </rPh>
    <rPh sb="5" eb="7">
      <t>チョウカ</t>
    </rPh>
    <phoneticPr fontId="1"/>
  </si>
  <si>
    <t>２</t>
    <phoneticPr fontId="1"/>
  </si>
  <si>
    <t>　経費所要額調　別紙１</t>
    <rPh sb="8" eb="10">
      <t>ベッシ</t>
    </rPh>
    <phoneticPr fontId="1"/>
  </si>
  <si>
    <t>３</t>
    <phoneticPr fontId="1"/>
  </si>
  <si>
    <t>　事業計画書　別紙２</t>
    <rPh sb="7" eb="9">
      <t>ベッシ</t>
    </rPh>
    <phoneticPr fontId="1"/>
  </si>
  <si>
    <t>４</t>
    <phoneticPr fontId="1"/>
  </si>
  <si>
    <t>　添付書類</t>
    <phoneticPr fontId="1"/>
  </si>
  <si>
    <t>　（１）　歳入歳出予算抄本　※公立医療機関に限る</t>
    <rPh sb="15" eb="17">
      <t>コウリツ</t>
    </rPh>
    <rPh sb="17" eb="21">
      <t>イリョウキカン</t>
    </rPh>
    <rPh sb="22" eb="23">
      <t>カギ</t>
    </rPh>
    <phoneticPr fontId="1"/>
  </si>
  <si>
    <t>　（２）　対象事業の建物及び各室用途等の配置見取図</t>
    <rPh sb="5" eb="9">
      <t>タイショウジギョウ</t>
    </rPh>
    <rPh sb="10" eb="12">
      <t>タテモノ</t>
    </rPh>
    <rPh sb="12" eb="13">
      <t>オヨ</t>
    </rPh>
    <rPh sb="14" eb="16">
      <t>カクシツ</t>
    </rPh>
    <rPh sb="16" eb="18">
      <t>ヨウト</t>
    </rPh>
    <rPh sb="18" eb="19">
      <t>トウ</t>
    </rPh>
    <rPh sb="20" eb="22">
      <t>ハイチ</t>
    </rPh>
    <rPh sb="22" eb="24">
      <t>ミト</t>
    </rPh>
    <rPh sb="24" eb="25">
      <t>ズ</t>
    </rPh>
    <phoneticPr fontId="1"/>
  </si>
  <si>
    <t>　（３）　工事設計図、仕様書及び仕訳書</t>
    <rPh sb="5" eb="10">
      <t>コウジセッケイズ</t>
    </rPh>
    <rPh sb="11" eb="14">
      <t>シヨウショ</t>
    </rPh>
    <rPh sb="14" eb="15">
      <t>オヨ</t>
    </rPh>
    <rPh sb="16" eb="19">
      <t>シワケショ</t>
    </rPh>
    <phoneticPr fontId="1"/>
  </si>
  <si>
    <t>　（４）　その他参考資料</t>
    <rPh sb="7" eb="8">
      <t>タ</t>
    </rPh>
    <rPh sb="8" eb="12">
      <t>サンコウシリョウ</t>
    </rPh>
    <phoneticPr fontId="1"/>
  </si>
  <si>
    <t>←見積書など</t>
    <rPh sb="1" eb="4">
      <t>ミツモリショ</t>
    </rPh>
    <phoneticPr fontId="1"/>
  </si>
  <si>
    <t>５</t>
    <phoneticPr fontId="1"/>
  </si>
  <si>
    <t>別紙２</t>
    <phoneticPr fontId="1"/>
  </si>
  <si>
    <t>事　　　　業　　　　計　　　　画　　　　書</t>
    <phoneticPr fontId="1"/>
  </si>
  <si>
    <t>別紙２は、別紙の事業区分（病室、病棟等、保管庫）ごとに作成してください。</t>
    <rPh sb="0" eb="2">
      <t>ベッシ</t>
    </rPh>
    <rPh sb="5" eb="7">
      <t>ベッシ</t>
    </rPh>
    <rPh sb="8" eb="12">
      <t>ジギョウクブン</t>
    </rPh>
    <rPh sb="13" eb="15">
      <t>ビョウシツ</t>
    </rPh>
    <rPh sb="16" eb="19">
      <t>ビョウトウトウ</t>
    </rPh>
    <rPh sb="20" eb="23">
      <t>ホカンコ</t>
    </rPh>
    <rPh sb="27" eb="29">
      <t>サクセイ</t>
    </rPh>
    <phoneticPr fontId="1"/>
  </si>
  <si>
    <t>←プルダウンから選択</t>
    <rPh sb="8" eb="10">
      <t>センタク</t>
    </rPh>
    <phoneticPr fontId="1"/>
  </si>
  <si>
    <t>補助（間接補助）事業者名</t>
    <rPh sb="0" eb="2">
      <t>ホジョ</t>
    </rPh>
    <rPh sb="3" eb="5">
      <t>カンセツ</t>
    </rPh>
    <rPh sb="5" eb="7">
      <t>ホジョ</t>
    </rPh>
    <rPh sb="8" eb="12">
      <t>ジギョウシャメイ</t>
    </rPh>
    <phoneticPr fontId="1"/>
  </si>
  <si>
    <t>所在地</t>
    <rPh sb="0" eb="3">
      <t>ショザイチ</t>
    </rPh>
    <phoneticPr fontId="1"/>
  </si>
  <si>
    <t>建物の構造及び面積</t>
    <phoneticPr fontId="1"/>
  </si>
  <si>
    <t>構造：</t>
    <rPh sb="0" eb="2">
      <t>コウゾウ</t>
    </rPh>
    <phoneticPr fontId="1"/>
  </si>
  <si>
    <t>←構造はプルダウンから選択</t>
    <rPh sb="1" eb="3">
      <t>コウゾウ</t>
    </rPh>
    <rPh sb="11" eb="13">
      <t>センタク</t>
    </rPh>
    <phoneticPr fontId="1"/>
  </si>
  <si>
    <t>建築面積 　</t>
    <rPh sb="0" eb="2">
      <t>ケンチク</t>
    </rPh>
    <phoneticPr fontId="1"/>
  </si>
  <si>
    <t>←倉庫を新たに作る場合や増改築の場合は
　既存施設に今回作る部分を合算して算出</t>
    <rPh sb="1" eb="3">
      <t>ソウコ</t>
    </rPh>
    <rPh sb="4" eb="5">
      <t>アラ</t>
    </rPh>
    <rPh sb="7" eb="8">
      <t>ツク</t>
    </rPh>
    <rPh sb="9" eb="11">
      <t>バアイ</t>
    </rPh>
    <rPh sb="12" eb="15">
      <t>ゾウカイチク</t>
    </rPh>
    <rPh sb="16" eb="18">
      <t>バアイ</t>
    </rPh>
    <rPh sb="21" eb="23">
      <t>キゾン</t>
    </rPh>
    <rPh sb="23" eb="25">
      <t>シセツ</t>
    </rPh>
    <rPh sb="26" eb="28">
      <t>コンカイ</t>
    </rPh>
    <rPh sb="28" eb="29">
      <t>ツク</t>
    </rPh>
    <rPh sb="30" eb="32">
      <t>ブブン</t>
    </rPh>
    <rPh sb="33" eb="35">
      <t>ガッサン</t>
    </rPh>
    <rPh sb="37" eb="39">
      <t>サンシュツ</t>
    </rPh>
    <phoneticPr fontId="1"/>
  </si>
  <si>
    <t>延べ面積</t>
    <phoneticPr fontId="1"/>
  </si>
  <si>
    <t>着工</t>
    <phoneticPr fontId="1"/>
  </si>
  <si>
    <t>～</t>
    <phoneticPr fontId="1"/>
  </si>
  <si>
    <t>　竣工</t>
    <phoneticPr fontId="1"/>
  </si>
  <si>
    <t>←内示通知日（令和７年７月７日）から令和８年３月３１日までの日付</t>
    <rPh sb="1" eb="5">
      <t>ナイジツウチ</t>
    </rPh>
    <rPh sb="5" eb="6">
      <t>ビ</t>
    </rPh>
    <rPh sb="7" eb="9">
      <t>レイワ</t>
    </rPh>
    <rPh sb="10" eb="11">
      <t>ネン</t>
    </rPh>
    <rPh sb="12" eb="13">
      <t>ガツ</t>
    </rPh>
    <rPh sb="14" eb="15">
      <t>ニチ</t>
    </rPh>
    <rPh sb="18" eb="20">
      <t>レイワ</t>
    </rPh>
    <rPh sb="21" eb="22">
      <t>ネン</t>
    </rPh>
    <rPh sb="23" eb="24">
      <t>ガツ</t>
    </rPh>
    <rPh sb="26" eb="27">
      <t>ニチ</t>
    </rPh>
    <rPh sb="30" eb="32">
      <t>ヒヅケ</t>
    </rPh>
    <phoneticPr fontId="1"/>
  </si>
  <si>
    <t>整備費内訳　　　　　　　　　　　　　　　　　　　　　　　　</t>
    <phoneticPr fontId="1"/>
  </si>
  <si>
    <t>区　分</t>
    <phoneticPr fontId="1"/>
  </si>
  <si>
    <t>費　　目</t>
    <phoneticPr fontId="1"/>
  </si>
  <si>
    <t>面　積　</t>
    <phoneticPr fontId="1"/>
  </si>
  <si>
    <t>単　価　</t>
    <phoneticPr fontId="1"/>
  </si>
  <si>
    <t>金　　額　</t>
    <phoneticPr fontId="1"/>
  </si>
  <si>
    <t>備　　考　</t>
    <phoneticPr fontId="1"/>
  </si>
  <si>
    <t>補助対象事業分</t>
    <rPh sb="0" eb="2">
      <t>ホジョ</t>
    </rPh>
    <rPh sb="2" eb="4">
      <t>タイショウ</t>
    </rPh>
    <rPh sb="4" eb="7">
      <t>ジギョウブン</t>
    </rPh>
    <phoneticPr fontId="1"/>
  </si>
  <si>
    <t>　　　　←　見積書に沿って記入してください</t>
    <rPh sb="6" eb="9">
      <t>ミツモリショ</t>
    </rPh>
    <rPh sb="10" eb="11">
      <t>ソ</t>
    </rPh>
    <rPh sb="13" eb="15">
      <t>キニュウ</t>
    </rPh>
    <phoneticPr fontId="1"/>
  </si>
  <si>
    <t>　　　　単価、小計、合計は自動計算</t>
    <rPh sb="4" eb="6">
      <t>タンカ</t>
    </rPh>
    <rPh sb="7" eb="9">
      <t>ショウケイ</t>
    </rPh>
    <rPh sb="10" eb="12">
      <t>ゴウケイ</t>
    </rPh>
    <rPh sb="13" eb="15">
      <t>ジドウ</t>
    </rPh>
    <rPh sb="15" eb="17">
      <t>ケイサン</t>
    </rPh>
    <phoneticPr fontId="1"/>
  </si>
  <si>
    <t>補助対象外事業分</t>
    <rPh sb="0" eb="2">
      <t>ホジョ</t>
    </rPh>
    <rPh sb="2" eb="4">
      <t>タイショウ</t>
    </rPh>
    <rPh sb="4" eb="5">
      <t>ソト</t>
    </rPh>
    <rPh sb="5" eb="8">
      <t>ジギョウブン</t>
    </rPh>
    <phoneticPr fontId="1"/>
  </si>
  <si>
    <t>合　計</t>
    <rPh sb="0" eb="1">
      <t>ゴウ</t>
    </rPh>
    <rPh sb="2" eb="3">
      <t>ケイ</t>
    </rPh>
    <phoneticPr fontId="1"/>
  </si>
  <si>
    <t>財源内訳</t>
    <phoneticPr fontId="1"/>
  </si>
  <si>
    <t>区分</t>
    <rPh sb="0" eb="2">
      <t>クブン</t>
    </rPh>
    <phoneticPr fontId="1"/>
  </si>
  <si>
    <t>金額</t>
    <rPh sb="0" eb="2">
      <t>キンガク</t>
    </rPh>
    <phoneticPr fontId="1"/>
  </si>
  <si>
    <t>（内　訳）</t>
    <rPh sb="1" eb="2">
      <t>ウチ</t>
    </rPh>
    <rPh sb="3" eb="4">
      <t>ヤク</t>
    </rPh>
    <phoneticPr fontId="1"/>
  </si>
  <si>
    <t>(1)  補助金</t>
    <phoneticPr fontId="1"/>
  </si>
  <si>
    <t>　　　　うち国</t>
    <phoneticPr fontId="1"/>
  </si>
  <si>
    <t>←記載事項があれば記載</t>
    <rPh sb="1" eb="5">
      <t>キサイジコウ</t>
    </rPh>
    <rPh sb="9" eb="11">
      <t>キサイ</t>
    </rPh>
    <phoneticPr fontId="1"/>
  </si>
  <si>
    <t>　　　　うち都道府県</t>
    <phoneticPr fontId="1"/>
  </si>
  <si>
    <t>(2)  地方債</t>
    <phoneticPr fontId="1"/>
  </si>
  <si>
    <t>(3)  寄付金</t>
    <phoneticPr fontId="1"/>
  </si>
  <si>
    <t>(4)  その他（診療収入等）</t>
    <rPh sb="9" eb="11">
      <t>シンリョウ</t>
    </rPh>
    <rPh sb="11" eb="13">
      <t>シュウニュウ</t>
    </rPh>
    <rPh sb="13" eb="14">
      <t>トウ</t>
    </rPh>
    <phoneticPr fontId="1"/>
  </si>
  <si>
    <t>計</t>
    <rPh sb="0" eb="1">
      <t>ケイ</t>
    </rPh>
    <phoneticPr fontId="1"/>
  </si>
  <si>
    <t>←自動計算</t>
    <rPh sb="1" eb="3">
      <t>ジドウ</t>
    </rPh>
    <rPh sb="3" eb="5">
      <t>ケイサン</t>
    </rPh>
    <phoneticPr fontId="1"/>
  </si>
  <si>
    <t>補助財産を取得する際に、当該補助財産を取得するための抵当権設定の有無</t>
    <phoneticPr fontId="1"/>
  </si>
  <si>
    <t>←プルダウンで選択</t>
    <rPh sb="7" eb="9">
      <t>センタク</t>
    </rPh>
    <phoneticPr fontId="1"/>
  </si>
  <si>
    <t>その他　参考事項　</t>
    <phoneticPr fontId="1"/>
  </si>
  <si>
    <t xml:space="preserve"> （注）１．</t>
    <phoneticPr fontId="1"/>
  </si>
  <si>
    <t>整備費内訳の「費目」欄は、交付要別表の第３欄の種目別に区分して記入すること。</t>
    <rPh sb="16" eb="18">
      <t>ベッピョウ</t>
    </rPh>
    <rPh sb="19" eb="20">
      <t>ダイ</t>
    </rPh>
    <rPh sb="21" eb="22">
      <t>ラン</t>
    </rPh>
    <rPh sb="23" eb="25">
      <t>シュモク</t>
    </rPh>
    <rPh sb="25" eb="26">
      <t>ベツ</t>
    </rPh>
    <rPh sb="27" eb="29">
      <t>クブン</t>
    </rPh>
    <rPh sb="31" eb="33">
      <t>キニュウ</t>
    </rPh>
    <phoneticPr fontId="1"/>
  </si>
  <si>
    <t>仕入れに係る消費税等
相当額</t>
    <phoneticPr fontId="30"/>
  </si>
  <si>
    <t>要国庫
補助額</t>
    <phoneticPr fontId="2"/>
  </si>
  <si>
    <t>要県費
補助額</t>
    <rPh sb="1" eb="3">
      <t>ケンピ</t>
    </rPh>
    <rPh sb="4" eb="6">
      <t>ホジョ</t>
    </rPh>
    <rPh sb="6" eb="7">
      <t>ガク</t>
    </rPh>
    <phoneticPr fontId="30"/>
  </si>
  <si>
    <t>(Ｈ)</t>
    <phoneticPr fontId="2"/>
  </si>
  <si>
    <t>(Ｉ)</t>
    <phoneticPr fontId="2"/>
  </si>
  <si>
    <t>(Ｊ)</t>
    <phoneticPr fontId="2"/>
  </si>
  <si>
    <t>←様式１－１別紙２より自動で反映</t>
    <rPh sb="1" eb="3">
      <t>ヨウシキ</t>
    </rPh>
    <rPh sb="6" eb="8">
      <t>ベッシ</t>
    </rPh>
    <rPh sb="11" eb="13">
      <t>ジドウ</t>
    </rPh>
    <rPh sb="14" eb="16">
      <t>ハンエイ</t>
    </rPh>
    <phoneticPr fontId="4"/>
  </si>
  <si>
    <t>令和　年度消費税及び地方消費税に係る仕入控除税額報告書</t>
    <rPh sb="0" eb="2">
      <t>レイワ</t>
    </rPh>
    <phoneticPr fontId="2"/>
  </si>
  <si>
    <t>　令和　年　月　日付けで交付決定を受けた令和　年度愛知県新興感染症対応力強化事業（協定締結医療機関施設整備）費補助金について、当該交付要綱第１２の規定により下記のとおり報告します。</t>
    <rPh sb="1" eb="3">
      <t>レイワ</t>
    </rPh>
    <rPh sb="9" eb="10">
      <t>ヅケ</t>
    </rPh>
    <rPh sb="12" eb="16">
      <t>コウフケッテイ</t>
    </rPh>
    <rPh sb="17" eb="18">
      <t>ウ</t>
    </rPh>
    <rPh sb="20" eb="22">
      <t>レイワ</t>
    </rPh>
    <rPh sb="23" eb="25">
      <t>ネンド</t>
    </rPh>
    <rPh sb="25" eb="28">
      <t>アイチケン</t>
    </rPh>
    <rPh sb="28" eb="33">
      <t>シンコウカンセンショウ</t>
    </rPh>
    <rPh sb="33" eb="36">
      <t>タイオウリョク</t>
    </rPh>
    <rPh sb="36" eb="38">
      <t>キョウカ</t>
    </rPh>
    <rPh sb="38" eb="40">
      <t>ジギョウ</t>
    </rPh>
    <rPh sb="41" eb="43">
      <t>キョウテイ</t>
    </rPh>
    <rPh sb="43" eb="45">
      <t>テイケツ</t>
    </rPh>
    <rPh sb="45" eb="49">
      <t>イリョウキカン</t>
    </rPh>
    <rPh sb="49" eb="53">
      <t>シセツセイビ</t>
    </rPh>
    <rPh sb="54" eb="55">
      <t>ヒ</t>
    </rPh>
    <rPh sb="55" eb="58">
      <t>ホジョキン</t>
    </rPh>
    <rPh sb="63" eb="69">
      <t>トウガイコウフヨウコウ</t>
    </rPh>
    <rPh sb="69" eb="70">
      <t>ダイ</t>
    </rPh>
    <rPh sb="73" eb="75">
      <t>キテイ</t>
    </rPh>
    <rPh sb="78" eb="80">
      <t>カキ</t>
    </rPh>
    <rPh sb="84" eb="86">
      <t>ホウコク</t>
    </rPh>
    <phoneticPr fontId="2"/>
  </si>
  <si>
    <t>　　令和　年度愛知県新興感染症対応力強化事業（協定締結医療機関</t>
    <rPh sb="2" eb="4">
      <t>レイワ</t>
    </rPh>
    <rPh sb="7" eb="10">
      <t>アイチケン</t>
    </rPh>
    <rPh sb="10" eb="15">
      <t>シンコウカンセンショウ</t>
    </rPh>
    <rPh sb="15" eb="18">
      <t>タイオウリョク</t>
    </rPh>
    <rPh sb="18" eb="22">
      <t>キョウカジギョウ</t>
    </rPh>
    <rPh sb="23" eb="27">
      <t>キョウテイテイケツ</t>
    </rPh>
    <rPh sb="27" eb="31">
      <t>イリョウキカン</t>
    </rPh>
    <phoneticPr fontId="2"/>
  </si>
  <si>
    <t>　　　　　令和　年度愛知県新興感染症対応力強化事業（協定締結医療機関</t>
    <rPh sb="5" eb="7">
      <t>レイワ</t>
    </rPh>
    <rPh sb="8" eb="10">
      <t>ネンド</t>
    </rPh>
    <rPh sb="10" eb="13">
      <t>アイチケン</t>
    </rPh>
    <rPh sb="13" eb="18">
      <t>シンコウカンセンショウ</t>
    </rPh>
    <rPh sb="18" eb="21">
      <t>タイオウリョク</t>
    </rPh>
    <rPh sb="21" eb="25">
      <t>キョウカジギョウ</t>
    </rPh>
    <rPh sb="26" eb="28">
      <t>キョウテイ</t>
    </rPh>
    <rPh sb="28" eb="30">
      <t>テイケツ</t>
    </rPh>
    <rPh sb="30" eb="34">
      <t>イリョウキカン</t>
    </rPh>
    <phoneticPr fontId="1"/>
  </si>
  <si>
    <t>L</t>
    <phoneticPr fontId="1"/>
  </si>
  <si>
    <t>M</t>
    <phoneticPr fontId="1"/>
  </si>
  <si>
    <t>K－M＝N</t>
    <phoneticPr fontId="1"/>
  </si>
  <si>
    <t>事業区分</t>
    <rPh sb="2" eb="4">
      <t>クブン</t>
    </rPh>
    <phoneticPr fontId="1"/>
  </si>
  <si>
    <t>N</t>
    <phoneticPr fontId="1"/>
  </si>
  <si>
    <t>M－N＝O</t>
    <phoneticPr fontId="1"/>
  </si>
  <si>
    <t>　補助事業者名</t>
    <rPh sb="1" eb="7">
      <t>ホジョジギョウシャメイ</t>
    </rPh>
    <phoneticPr fontId="2"/>
  </si>
  <si>
    <t>　確定時に減額した仕入れに係る消費税額</t>
    <rPh sb="1" eb="4">
      <t>カクテイジ</t>
    </rPh>
    <rPh sb="5" eb="7">
      <t>ゲンガク</t>
    </rPh>
    <rPh sb="9" eb="11">
      <t>シイ</t>
    </rPh>
    <rPh sb="13" eb="14">
      <t>カカワ</t>
    </rPh>
    <rPh sb="15" eb="18">
      <t>ショウヒゼイ</t>
    </rPh>
    <rPh sb="18" eb="19">
      <t>ガク</t>
    </rPh>
    <phoneticPr fontId="1"/>
  </si>
  <si>
    <t>　補助金返還相当額</t>
    <rPh sb="1" eb="4">
      <t>ホジョキン</t>
    </rPh>
    <rPh sb="4" eb="6">
      <t>ヘンカン</t>
    </rPh>
    <rPh sb="6" eb="8">
      <t>ソウトウ</t>
    </rPh>
    <rPh sb="8" eb="9">
      <t>ガク</t>
    </rPh>
    <phoneticPr fontId="1"/>
  </si>
  <si>
    <t>←医療機関独自で文書管理番号があれば記載、なければ空欄</t>
    <rPh sb="1" eb="5">
      <t>イリョウキカン</t>
    </rPh>
    <rPh sb="5" eb="7">
      <t>ドクジ</t>
    </rPh>
    <rPh sb="8" eb="10">
      <t>ブンショ</t>
    </rPh>
    <rPh sb="10" eb="12">
      <t>カンリ</t>
    </rPh>
    <rPh sb="12" eb="14">
      <t>バンゴウ</t>
    </rPh>
    <rPh sb="18" eb="20">
      <t>キサイ</t>
    </rPh>
    <rPh sb="25" eb="27">
      <t>クウラン</t>
    </rPh>
    <phoneticPr fontId="2"/>
  </si>
  <si>
    <t>←補助事業完了から30日経過したよりも早い日で、かつ令和７年４月５日よりも早い日</t>
    <rPh sb="1" eb="5">
      <t>ホジョジギョウ</t>
    </rPh>
    <rPh sb="5" eb="7">
      <t>カンリョウ</t>
    </rPh>
    <rPh sb="11" eb="12">
      <t>ニチ</t>
    </rPh>
    <rPh sb="12" eb="14">
      <t>ケイカ</t>
    </rPh>
    <rPh sb="19" eb="20">
      <t>ハヤ</t>
    </rPh>
    <rPh sb="21" eb="22">
      <t>ヒ</t>
    </rPh>
    <rPh sb="26" eb="28">
      <t>レイワ</t>
    </rPh>
    <rPh sb="29" eb="30">
      <t>ネン</t>
    </rPh>
    <rPh sb="31" eb="32">
      <t>ガツ</t>
    </rPh>
    <rPh sb="33" eb="34">
      <t>ニチ</t>
    </rPh>
    <rPh sb="37" eb="38">
      <t>ハヤ</t>
    </rPh>
    <rPh sb="39" eb="40">
      <t>ヒ</t>
    </rPh>
    <phoneticPr fontId="2"/>
  </si>
  <si>
    <t>番号</t>
    <rPh sb="0" eb="2">
      <t>バンゴウ</t>
    </rPh>
    <phoneticPr fontId="1"/>
  </si>
  <si>
    <t>令和　年　月　日</t>
    <phoneticPr fontId="1"/>
  </si>
  <si>
    <t>医療法人○○会□□クリニック</t>
    <rPh sb="0" eb="4">
      <t>イリョウホウジン</t>
    </rPh>
    <rPh sb="6" eb="7">
      <t>カイ</t>
    </rPh>
    <phoneticPr fontId="1"/>
  </si>
  <si>
    <t>　理事長　△△　△△</t>
    <rPh sb="1" eb="4">
      <t>リジチョウ</t>
    </rPh>
    <phoneticPr fontId="1"/>
  </si>
  <si>
    <t>新興感染症対応力強化事業（病室の感染対策に係る整備）</t>
  </si>
  <si>
    <t>(16)新興感染症対応力強化事業（病室の感染対策に係る整備）</t>
  </si>
  <si>
    <t>医療法人○○会</t>
    <phoneticPr fontId="1"/>
  </si>
  <si>
    <t>□□クリニック</t>
    <phoneticPr fontId="1"/>
  </si>
  <si>
    <t>愛知県○○市○○町○丁目○番地○</t>
    <phoneticPr fontId="1"/>
  </si>
  <si>
    <t>新築</t>
  </si>
  <si>
    <t>1階建</t>
    <rPh sb="1" eb="2">
      <t>カイ</t>
    </rPh>
    <rPh sb="2" eb="3">
      <t>ダ</t>
    </rPh>
    <phoneticPr fontId="1"/>
  </si>
  <si>
    <r>
      <rPr>
        <u/>
        <sz val="9"/>
        <color rgb="FFFF0000"/>
        <rFont val="ＭＳ ゴシック"/>
        <family val="3"/>
        <charset val="128"/>
      </rPr>
      <t>20.00㎡</t>
    </r>
    <r>
      <rPr>
        <sz val="9"/>
        <color rgb="FFFF0000"/>
        <rFont val="ＭＳ ゴシック"/>
        <family val="3"/>
        <charset val="128"/>
      </rPr>
      <t xml:space="preserve"> </t>
    </r>
    <phoneticPr fontId="1"/>
  </si>
  <si>
    <t>令和○年○月○日</t>
    <rPh sb="0" eb="2">
      <t>レイワ</t>
    </rPh>
    <phoneticPr fontId="1"/>
  </si>
  <si>
    <t>個人防護具保管庫</t>
    <rPh sb="0" eb="8">
      <t>コジンボウゴグホカンコ</t>
    </rPh>
    <phoneticPr fontId="1"/>
  </si>
  <si>
    <t>基礎工事</t>
    <rPh sb="0" eb="4">
      <t>キソコウジ</t>
    </rPh>
    <phoneticPr fontId="1"/>
  </si>
  <si>
    <t>諸経費</t>
    <rPh sb="0" eb="3">
      <t>ショケイヒ</t>
    </rPh>
    <phoneticPr fontId="1"/>
  </si>
  <si>
    <t>一般管理費</t>
    <rPh sb="0" eb="5">
      <t>イッパンカンリヒ</t>
    </rPh>
    <phoneticPr fontId="1"/>
  </si>
  <si>
    <t>法定福利費</t>
    <rPh sb="0" eb="5">
      <t>ホウテイフクリヒ</t>
    </rPh>
    <phoneticPr fontId="1"/>
  </si>
  <si>
    <t>交付決定額</t>
    <rPh sb="0" eb="5">
      <t>コウフケッテイガク</t>
    </rPh>
    <phoneticPr fontId="1"/>
  </si>
  <si>
    <t>３の金額の積算内訳等の記載内容を確認するための書類（確定申告書の写し、課税売上割合等が把握できる資料、特定収入の割合を確認できる資料）を添付する。</t>
    <rPh sb="2" eb="4">
      <t>キンガク</t>
    </rPh>
    <rPh sb="5" eb="7">
      <t>セキサン</t>
    </rPh>
    <rPh sb="7" eb="9">
      <t>ウチワケ</t>
    </rPh>
    <rPh sb="9" eb="10">
      <t>トウ</t>
    </rPh>
    <rPh sb="11" eb="1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</si>
</sst>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quot;金 &quot;#,###"/>
    <numFmt numFmtId="178" formatCode="#,##0_);[Red]\(#,##0\)"/>
    <numFmt numFmtId="179" formatCode="#,##0.00;&quot;△ &quot;#,##0.00"/>
    <numFmt numFmtId="180" formatCode="#,##0.00_);[Red]\(#,##0.00\)"/>
    <numFmt numFmtId="181" formatCode="#,##0_ "/>
    <numFmt numFmtId="182" formatCode="&quot;（&quot;@&quot;）&quot;"/>
    <numFmt numFmtId="183" formatCode="\(@\)"/>
    <numFmt numFmtId="184" formatCode="&quot;金&quot;#,##0&quot;円&quot;_ ;[Red]\-#,##0\ "/>
  </numFmts>
  <fonts count="80">
    <font>
      <sz val="11"/>
      <color theme="1"/>
      <name val="ＭＳ Ｐゴシック"/>
      <family val="3"/>
      <charset val="128"/>
      <scheme val="minor"/>
    </font>
    <font>
      <sz val="6"/>
      <name val="ＭＳ Ｐゴシック"/>
      <family val="3"/>
      <charset val="128"/>
    </font>
    <font>
      <sz val="6"/>
      <name val="ＭＳ Ｐゴシック"/>
      <family val="3"/>
      <charset val="128"/>
    </font>
    <font>
      <sz val="9"/>
      <color indexed="8"/>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rgb="FF000000"/>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rgb="FFFF0000"/>
      <name val="ＭＳ Ｐゴシック"/>
      <family val="3"/>
      <charset val="128"/>
      <scheme val="minor"/>
    </font>
    <font>
      <sz val="8"/>
      <color theme="1"/>
      <name val="ＭＳ Ｐゴシック"/>
      <family val="3"/>
      <charset val="128"/>
      <scheme val="minor"/>
    </font>
    <font>
      <sz val="12"/>
      <color rgb="FFFF0000"/>
      <name val="ＭＳ Ｐゴシック"/>
      <family val="3"/>
      <charset val="128"/>
    </font>
    <font>
      <sz val="11"/>
      <color rgb="FFFF0000"/>
      <name val="ＭＳ Ｐゴシック"/>
      <family val="3"/>
      <charset val="128"/>
    </font>
    <font>
      <sz val="6"/>
      <name val="ＭＳ Ｐゴシック"/>
      <family val="3"/>
      <charset val="128"/>
      <scheme val="minor"/>
    </font>
    <font>
      <sz val="11"/>
      <name val="ＭＳ Ｐゴシック"/>
      <family val="3"/>
      <charset val="128"/>
    </font>
    <font>
      <sz val="11"/>
      <name val="ＭＳ Ｐ明朝"/>
      <family val="1"/>
      <charset val="128"/>
    </font>
    <font>
      <sz val="14"/>
      <name val="ＭＳ Ｐ明朝"/>
      <family val="1"/>
      <charset val="128"/>
    </font>
    <font>
      <sz val="14"/>
      <color indexed="10"/>
      <name val="ＭＳ Ｐ明朝"/>
      <family val="1"/>
      <charset val="128"/>
    </font>
    <font>
      <sz val="12"/>
      <color rgb="FF000000"/>
      <name val="ＭＳ 明朝"/>
      <family val="1"/>
      <charset val="128"/>
    </font>
    <font>
      <sz val="12"/>
      <color theme="1"/>
      <name val="ＭＳ 明朝"/>
      <family val="1"/>
      <charset val="128"/>
    </font>
    <font>
      <sz val="12"/>
      <color indexed="8"/>
      <name val="ＭＳ 明朝"/>
      <family val="1"/>
      <charset val="128"/>
    </font>
    <font>
      <sz val="11"/>
      <color theme="1"/>
      <name val="ＭＳ 明朝"/>
      <family val="1"/>
      <charset val="128"/>
    </font>
    <font>
      <sz val="9"/>
      <color rgb="FF000000"/>
      <name val="ＭＳ 明朝"/>
      <family val="1"/>
      <charset val="128"/>
    </font>
    <font>
      <sz val="11"/>
      <color rgb="FF000000"/>
      <name val="ＭＳ 明朝"/>
      <family val="1"/>
      <charset val="128"/>
    </font>
    <font>
      <sz val="9"/>
      <color theme="1"/>
      <name val="ＭＳ 明朝"/>
      <family val="1"/>
      <charset val="128"/>
    </font>
    <font>
      <u/>
      <sz val="9"/>
      <color theme="1"/>
      <name val="ＭＳ 明朝"/>
      <family val="1"/>
      <charset val="128"/>
    </font>
    <font>
      <sz val="9"/>
      <color indexed="8"/>
      <name val="ＭＳ 明朝"/>
      <family val="1"/>
      <charset val="128"/>
    </font>
    <font>
      <sz val="10"/>
      <color theme="1"/>
      <name val="ＭＳ 明朝"/>
      <family val="1"/>
      <charset val="128"/>
    </font>
    <font>
      <sz val="11"/>
      <color theme="1"/>
      <name val="ＭＳ ゴシック"/>
      <family val="3"/>
      <charset val="128"/>
    </font>
    <font>
      <sz val="8"/>
      <color rgb="FF000000"/>
      <name val="ＭＳ 明朝"/>
      <family val="1"/>
      <charset val="128"/>
    </font>
    <font>
      <sz val="8"/>
      <color theme="1"/>
      <name val="ＭＳ 明朝"/>
      <family val="1"/>
      <charset val="128"/>
    </font>
    <font>
      <sz val="8"/>
      <color rgb="FFFF0000"/>
      <name val="ＭＳ 明朝"/>
      <family val="1"/>
      <charset val="128"/>
    </font>
    <font>
      <sz val="11"/>
      <color rgb="FFFF0000"/>
      <name val="ＭＳ 明朝"/>
      <family val="1"/>
      <charset val="128"/>
    </font>
    <font>
      <sz val="9"/>
      <color rgb="FFFF0000"/>
      <name val="ＭＳ 明朝"/>
      <family val="1"/>
      <charset val="128"/>
    </font>
    <font>
      <b/>
      <sz val="9"/>
      <color rgb="FFFF0000"/>
      <name val="ＭＳ 明朝"/>
      <family val="1"/>
      <charset val="128"/>
    </font>
    <font>
      <sz val="9"/>
      <color rgb="FF000000"/>
      <name val="ＭＳ ゴシック"/>
      <family val="3"/>
      <charset val="128"/>
    </font>
    <font>
      <sz val="11"/>
      <color rgb="FF000000"/>
      <name val="ＭＳ ゴシック"/>
      <family val="3"/>
      <charset val="128"/>
    </font>
    <font>
      <sz val="9"/>
      <color theme="1"/>
      <name val="ＭＳ ゴシック"/>
      <family val="3"/>
      <charset val="128"/>
    </font>
    <font>
      <u/>
      <sz val="9"/>
      <color theme="1"/>
      <name val="ＭＳ ゴシック"/>
      <family val="3"/>
      <charset val="128"/>
    </font>
    <font>
      <sz val="9"/>
      <color indexed="10"/>
      <name val="ＭＳ ゴシック"/>
      <family val="3"/>
      <charset val="128"/>
    </font>
    <font>
      <sz val="9"/>
      <color indexed="8"/>
      <name val="ＭＳ ゴシック"/>
      <family val="3"/>
      <charset val="128"/>
    </font>
    <font>
      <sz val="9"/>
      <name val="ＭＳ ゴシック"/>
      <family val="3"/>
      <charset val="128"/>
    </font>
    <font>
      <sz val="8"/>
      <name val="ＭＳ ゴシック"/>
      <family val="3"/>
      <charset val="128"/>
    </font>
    <font>
      <sz val="8"/>
      <name val="ＭＳ 明朝"/>
      <family val="1"/>
      <charset val="128"/>
    </font>
    <font>
      <sz val="9"/>
      <color rgb="FFFF0000"/>
      <name val="ＭＳ ゴシック"/>
      <family val="3"/>
      <charset val="128"/>
    </font>
    <font>
      <sz val="9"/>
      <name val="ＭＳ Ｐゴシック"/>
      <family val="3"/>
      <charset val="128"/>
    </font>
    <font>
      <sz val="11"/>
      <name val="ＭＳ 明朝"/>
      <family val="1"/>
      <charset val="128"/>
    </font>
    <font>
      <sz val="6"/>
      <color rgb="FFFF0000"/>
      <name val="ＭＳ ゴシック"/>
      <family val="3"/>
      <charset val="128"/>
    </font>
    <font>
      <sz val="11"/>
      <color indexed="8"/>
      <name val="ＭＳ 明朝"/>
      <family val="1"/>
      <charset val="128"/>
    </font>
    <font>
      <sz val="9"/>
      <name val="ＭＳ 明朝"/>
      <family val="1"/>
      <charset val="128"/>
    </font>
    <font>
      <sz val="11"/>
      <name val="ＭＳ ゴシック"/>
      <family val="3"/>
      <charset val="128"/>
    </font>
    <font>
      <sz val="12"/>
      <name val="ＭＳ 明朝"/>
      <family val="1"/>
      <charset val="128"/>
    </font>
    <font>
      <sz val="12"/>
      <name val="ＭＳ Ｐゴシック"/>
      <family val="3"/>
      <charset val="128"/>
    </font>
    <font>
      <sz val="6"/>
      <name val="ＭＳ ゴシック"/>
      <family val="3"/>
      <charset val="128"/>
    </font>
    <font>
      <b/>
      <sz val="11"/>
      <name val="ＭＳ Ｐゴシック"/>
      <family val="3"/>
      <charset val="128"/>
    </font>
    <font>
      <u/>
      <sz val="8"/>
      <name val="ＭＳ ゴシック"/>
      <family val="3"/>
      <charset val="128"/>
    </font>
    <font>
      <sz val="10"/>
      <name val="ＭＳ Ｐゴシック"/>
      <family val="3"/>
      <charset val="128"/>
    </font>
    <font>
      <b/>
      <sz val="9"/>
      <name val="ＭＳ ゴシック"/>
      <family val="3"/>
      <charset val="128"/>
    </font>
    <font>
      <sz val="10"/>
      <name val="ＭＳ ゴシック"/>
      <family val="3"/>
      <charset val="128"/>
    </font>
    <font>
      <sz val="12"/>
      <color rgb="FFFF0000"/>
      <name val="ＭＳ 明朝"/>
      <family val="1"/>
      <charset val="128"/>
    </font>
    <font>
      <b/>
      <sz val="9"/>
      <color indexed="81"/>
      <name val="MS P ゴシック"/>
      <family val="3"/>
      <charset val="128"/>
    </font>
    <font>
      <sz val="9"/>
      <color rgb="FFFF0000"/>
      <name val="ＭＳ Ｐゴシック"/>
      <family val="3"/>
      <charset val="128"/>
    </font>
    <font>
      <u/>
      <sz val="9"/>
      <color rgb="FFFF0000"/>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medium">
        <color rgb="FF000000"/>
      </right>
      <top/>
      <bottom style="medium">
        <color rgb="FF000000"/>
      </bottom>
      <diagonal/>
    </border>
    <border>
      <left style="medium">
        <color rgb="FF000000"/>
      </left>
      <right style="thick">
        <color rgb="FF000000"/>
      </right>
      <top style="medium">
        <color rgb="FF000000"/>
      </top>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bottom/>
      <diagonal/>
    </border>
    <border>
      <left style="medium">
        <color rgb="FF000000"/>
      </left>
      <right style="thick">
        <color rgb="FF000000"/>
      </right>
      <top/>
      <bottom style="thick">
        <color rgb="FF000000"/>
      </bottom>
      <diagonal/>
    </border>
    <border>
      <left style="medium">
        <color rgb="FF000000"/>
      </left>
      <right style="thick">
        <color rgb="FF000000"/>
      </right>
      <top/>
      <bottom style="double">
        <color indexed="64"/>
      </bottom>
      <diagonal/>
    </border>
    <border>
      <left style="thick">
        <color rgb="FF000000"/>
      </left>
      <right style="medium">
        <color rgb="FF000000"/>
      </right>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double">
        <color indexed="64"/>
      </bottom>
      <diagonal/>
    </border>
    <border>
      <left style="medium">
        <color rgb="FF000000"/>
      </left>
      <right style="medium">
        <color rgb="FF000000"/>
      </right>
      <top/>
      <bottom style="thick">
        <color rgb="FF000000"/>
      </bottom>
      <diagonal/>
    </border>
    <border>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medium">
        <color rgb="FF000000"/>
      </bottom>
      <diagonal/>
    </border>
    <border>
      <left style="medium">
        <color rgb="FF000000"/>
      </left>
      <right style="thick">
        <color rgb="FF000000"/>
      </right>
      <top/>
      <bottom style="medium">
        <color rgb="FF000000"/>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medium">
        <color rgb="FF000000"/>
      </left>
      <right/>
      <top style="thick">
        <color rgb="FF000000"/>
      </top>
      <bottom/>
      <diagonal/>
    </border>
    <border>
      <left style="medium">
        <color rgb="FF000000"/>
      </left>
      <right/>
      <top/>
      <bottom/>
      <diagonal/>
    </border>
    <border>
      <left style="medium">
        <color rgb="FF000000"/>
      </left>
      <right/>
      <top/>
      <bottom style="hair">
        <color indexed="64"/>
      </bottom>
      <diagonal/>
    </border>
    <border>
      <left style="medium">
        <color rgb="FF000000"/>
      </left>
      <right style="medium">
        <color rgb="FF000000"/>
      </right>
      <top style="double">
        <color rgb="FF000000"/>
      </top>
      <bottom style="thick">
        <color rgb="FF000000"/>
      </bottom>
      <diagonal/>
    </border>
    <border>
      <left style="thick">
        <color rgb="FF000000"/>
      </left>
      <right style="medium">
        <color rgb="FF000000"/>
      </right>
      <top style="double">
        <color rgb="FF000000"/>
      </top>
      <bottom style="thick">
        <color rgb="FF000000"/>
      </bottom>
      <diagonal/>
    </border>
    <border>
      <left style="medium">
        <color rgb="FF000000"/>
      </left>
      <right style="thick">
        <color rgb="FF000000"/>
      </right>
      <top style="double">
        <color rgb="FF000000"/>
      </top>
      <bottom style="thick">
        <color rgb="FF000000"/>
      </bottom>
      <diagonal/>
    </border>
    <border diagonalUp="1">
      <left style="medium">
        <color rgb="FF000000"/>
      </left>
      <right style="medium">
        <color rgb="FF000000"/>
      </right>
      <top/>
      <bottom style="hair">
        <color indexed="64"/>
      </bottom>
      <diagonal style="medium">
        <color rgb="FF000000"/>
      </diagonal>
    </border>
    <border diagonalUp="1">
      <left style="medium">
        <color rgb="FF000000"/>
      </left>
      <right/>
      <top/>
      <bottom style="hair">
        <color indexed="64"/>
      </bottom>
      <diagonal style="medium">
        <color rgb="FF000000"/>
      </diagonal>
    </border>
    <border diagonalUp="1">
      <left style="medium">
        <color rgb="FF000000"/>
      </left>
      <right style="medium">
        <color rgb="FF000000"/>
      </right>
      <top/>
      <bottom style="double">
        <color indexed="64"/>
      </bottom>
      <diagonal style="medium">
        <color rgb="FF000000"/>
      </diagonal>
    </border>
    <border diagonalUp="1">
      <left style="medium">
        <color rgb="FF000000"/>
      </left>
      <right/>
      <top/>
      <bottom style="double">
        <color indexed="64"/>
      </bottom>
      <diagonal style="medium">
        <color rgb="FF000000"/>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49" applyNumberFormat="0" applyAlignment="0" applyProtection="0">
      <alignment vertical="center"/>
    </xf>
    <xf numFmtId="0" fontId="9" fillId="27" borderId="0" applyNumberFormat="0" applyBorder="0" applyAlignment="0" applyProtection="0">
      <alignment vertical="center"/>
    </xf>
    <xf numFmtId="0" fontId="5" fillId="28" borderId="50" applyNumberFormat="0" applyFont="0" applyAlignment="0" applyProtection="0">
      <alignment vertical="center"/>
    </xf>
    <xf numFmtId="0" fontId="10" fillId="0" borderId="51" applyNumberFormat="0" applyFill="0" applyAlignment="0" applyProtection="0">
      <alignment vertical="center"/>
    </xf>
    <xf numFmtId="0" fontId="11" fillId="29" borderId="0" applyNumberFormat="0" applyBorder="0" applyAlignment="0" applyProtection="0">
      <alignment vertical="center"/>
    </xf>
    <xf numFmtId="0" fontId="12" fillId="30" borderId="52" applyNumberFormat="0" applyAlignment="0" applyProtection="0">
      <alignment vertical="center"/>
    </xf>
    <xf numFmtId="0" fontId="13" fillId="0" borderId="0" applyNumberFormat="0" applyFill="0" applyBorder="0" applyAlignment="0" applyProtection="0">
      <alignment vertical="center"/>
    </xf>
    <xf numFmtId="0" fontId="14" fillId="0" borderId="53" applyNumberFormat="0" applyFill="0" applyAlignment="0" applyProtection="0">
      <alignment vertical="center"/>
    </xf>
    <xf numFmtId="0" fontId="15" fillId="0" borderId="54" applyNumberFormat="0" applyFill="0" applyAlignment="0" applyProtection="0">
      <alignment vertical="center"/>
    </xf>
    <xf numFmtId="0" fontId="16" fillId="0" borderId="55" applyNumberFormat="0" applyFill="0" applyAlignment="0" applyProtection="0">
      <alignment vertical="center"/>
    </xf>
    <xf numFmtId="0" fontId="16" fillId="0" borderId="0" applyNumberFormat="0" applyFill="0" applyBorder="0" applyAlignment="0" applyProtection="0">
      <alignment vertical="center"/>
    </xf>
    <xf numFmtId="0" fontId="17" fillId="0" borderId="56" applyNumberFormat="0" applyFill="0" applyAlignment="0" applyProtection="0">
      <alignment vertical="center"/>
    </xf>
    <xf numFmtId="0" fontId="18" fillId="30" borderId="57" applyNumberFormat="0" applyAlignment="0" applyProtection="0">
      <alignment vertical="center"/>
    </xf>
    <xf numFmtId="0" fontId="19" fillId="0" borderId="0" applyNumberFormat="0" applyFill="0" applyBorder="0" applyAlignment="0" applyProtection="0">
      <alignment vertical="center"/>
    </xf>
    <xf numFmtId="0" fontId="20" fillId="31" borderId="52" applyNumberFormat="0" applyAlignment="0" applyProtection="0">
      <alignment vertical="center"/>
    </xf>
    <xf numFmtId="0" fontId="21" fillId="32" borderId="0" applyNumberFormat="0" applyBorder="0" applyAlignment="0" applyProtection="0">
      <alignment vertical="center"/>
    </xf>
    <xf numFmtId="0" fontId="5" fillId="0" borderId="0">
      <alignment vertical="center"/>
    </xf>
    <xf numFmtId="0" fontId="31" fillId="0" borderId="0"/>
  </cellStyleXfs>
  <cellXfs count="584">
    <xf numFmtId="0" fontId="0" fillId="0" borderId="0" xfId="0">
      <alignment vertical="center"/>
    </xf>
    <xf numFmtId="0" fontId="0" fillId="0" borderId="0" xfId="0" applyFont="1">
      <alignment vertical="center"/>
    </xf>
    <xf numFmtId="0" fontId="22" fillId="0" borderId="0" xfId="0" applyFont="1" applyAlignment="1">
      <alignment horizontal="left" vertical="center" indent="1"/>
    </xf>
    <xf numFmtId="0" fontId="23" fillId="0" borderId="0" xfId="0" applyFont="1">
      <alignment vertical="center"/>
    </xf>
    <xf numFmtId="0" fontId="23" fillId="0" borderId="0" xfId="0" applyFont="1" applyAlignment="1">
      <alignment vertical="center"/>
    </xf>
    <xf numFmtId="0" fontId="25" fillId="0" borderId="0" xfId="0" applyFont="1">
      <alignment vertical="center"/>
    </xf>
    <xf numFmtId="0" fontId="26" fillId="0" borderId="0" xfId="0" applyFont="1">
      <alignment vertical="center"/>
    </xf>
    <xf numFmtId="0" fontId="23" fillId="0" borderId="0" xfId="0" applyFont="1" applyAlignment="1">
      <alignment vertical="center"/>
    </xf>
    <xf numFmtId="0" fontId="22" fillId="0" borderId="0" xfId="0" applyFont="1" applyAlignment="1">
      <alignment vertical="center" wrapText="1"/>
    </xf>
    <xf numFmtId="0" fontId="22" fillId="0" borderId="0" xfId="0" applyFont="1" applyBorder="1" applyAlignment="1">
      <alignment vertical="center" wrapText="1"/>
    </xf>
    <xf numFmtId="0" fontId="23" fillId="0" borderId="0" xfId="0" applyFont="1" applyAlignment="1">
      <alignment vertical="center"/>
    </xf>
    <xf numFmtId="0" fontId="24" fillId="0" borderId="0" xfId="0" applyFont="1" applyAlignment="1">
      <alignment vertical="center" wrapText="1"/>
    </xf>
    <xf numFmtId="0" fontId="23" fillId="0" borderId="0" xfId="0" applyFont="1" applyAlignment="1">
      <alignment vertical="top" wrapText="1"/>
    </xf>
    <xf numFmtId="0" fontId="23" fillId="34" borderId="0" xfId="0" applyFont="1" applyFill="1" applyAlignment="1">
      <alignment vertical="center"/>
    </xf>
    <xf numFmtId="0" fontId="0" fillId="0" borderId="0" xfId="0" applyAlignment="1">
      <alignment horizontal="center" vertical="center"/>
    </xf>
    <xf numFmtId="0" fontId="27" fillId="0" borderId="0" xfId="0" applyFont="1" applyAlignment="1">
      <alignment horizontal="center" vertical="center"/>
    </xf>
    <xf numFmtId="0" fontId="27" fillId="0" borderId="0" xfId="0" applyFont="1" applyAlignment="1">
      <alignment horizontal="center" vertical="center" wrapText="1"/>
    </xf>
    <xf numFmtId="12" fontId="0" fillId="0" borderId="0" xfId="0" applyNumberFormat="1" applyAlignment="1">
      <alignment horizontal="center" vertical="center"/>
    </xf>
    <xf numFmtId="0" fontId="23" fillId="0" borderId="0" xfId="0" applyFont="1" applyAlignment="1">
      <alignment horizontal="center" vertical="center"/>
    </xf>
    <xf numFmtId="12" fontId="23" fillId="0" borderId="0" xfId="0" applyNumberFormat="1" applyFont="1" applyAlignment="1">
      <alignment horizontal="center" vertical="center"/>
    </xf>
    <xf numFmtId="12" fontId="23" fillId="0" borderId="0" xfId="0" applyNumberFormat="1" applyFont="1" applyAlignment="1">
      <alignment vertical="center"/>
    </xf>
    <xf numFmtId="0" fontId="28" fillId="0" borderId="0" xfId="0" applyFont="1">
      <alignment vertical="center"/>
    </xf>
    <xf numFmtId="0" fontId="29" fillId="0" borderId="0" xfId="0" applyFont="1" applyAlignment="1">
      <alignment vertical="center"/>
    </xf>
    <xf numFmtId="0" fontId="32" fillId="0" borderId="0" xfId="43" applyFont="1" applyAlignment="1">
      <alignment vertical="center"/>
    </xf>
    <xf numFmtId="0" fontId="32" fillId="0" borderId="30" xfId="43" applyFont="1" applyBorder="1" applyAlignment="1">
      <alignment vertical="center"/>
    </xf>
    <xf numFmtId="0" fontId="32" fillId="0" borderId="30" xfId="43" applyFont="1" applyBorder="1" applyAlignment="1">
      <alignment vertical="center" wrapText="1"/>
    </xf>
    <xf numFmtId="0" fontId="32" fillId="0" borderId="11" xfId="43" applyFont="1" applyBorder="1" applyAlignment="1">
      <alignment vertical="center"/>
    </xf>
    <xf numFmtId="0" fontId="32" fillId="0" borderId="11" xfId="43" applyFont="1" applyBorder="1" applyAlignment="1">
      <alignment horizontal="right" vertical="center"/>
    </xf>
    <xf numFmtId="0" fontId="32" fillId="0" borderId="23" xfId="43" applyFont="1" applyBorder="1" applyAlignment="1">
      <alignment vertical="center"/>
    </xf>
    <xf numFmtId="0" fontId="35" fillId="0" borderId="0" xfId="0" applyFont="1">
      <alignment vertical="center"/>
    </xf>
    <xf numFmtId="0" fontId="36" fillId="0" borderId="0" xfId="0" applyFont="1">
      <alignment vertical="center"/>
    </xf>
    <xf numFmtId="0" fontId="36" fillId="0" borderId="0" xfId="0" applyFont="1" applyAlignment="1">
      <alignment horizontal="right" vertical="center"/>
    </xf>
    <xf numFmtId="0" fontId="39" fillId="0" borderId="0" xfId="0" applyFont="1">
      <alignment vertical="center"/>
    </xf>
    <xf numFmtId="0" fontId="38" fillId="0" borderId="0" xfId="0" applyFont="1">
      <alignment vertical="center"/>
    </xf>
    <xf numFmtId="0" fontId="40" fillId="0" borderId="0" xfId="0" applyFont="1" applyAlignment="1">
      <alignment horizontal="center" vertical="center"/>
    </xf>
    <xf numFmtId="0" fontId="39" fillId="0" borderId="66" xfId="0" applyFont="1" applyBorder="1" applyAlignment="1">
      <alignment horizontal="center" vertical="center" wrapText="1"/>
    </xf>
    <xf numFmtId="0" fontId="41" fillId="0" borderId="58"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61" xfId="0" applyFont="1" applyBorder="1" applyAlignment="1">
      <alignment horizontal="right" vertical="top" wrapText="1"/>
    </xf>
    <xf numFmtId="176" fontId="39" fillId="34" borderId="76" xfId="0" applyNumberFormat="1" applyFont="1" applyFill="1" applyBorder="1" applyAlignment="1">
      <alignment vertical="center" shrinkToFit="1"/>
    </xf>
    <xf numFmtId="176" fontId="39" fillId="0" borderId="76" xfId="0" applyNumberFormat="1" applyFont="1" applyBorder="1" applyAlignment="1">
      <alignment vertical="center" shrinkToFit="1"/>
    </xf>
    <xf numFmtId="176" fontId="39" fillId="34" borderId="69" xfId="0" applyNumberFormat="1" applyFont="1" applyFill="1" applyBorder="1" applyAlignment="1">
      <alignment vertical="center" shrinkToFit="1"/>
    </xf>
    <xf numFmtId="176" fontId="39" fillId="0" borderId="69" xfId="0" applyNumberFormat="1" applyFont="1" applyBorder="1" applyAlignment="1">
      <alignment vertical="center" shrinkToFit="1"/>
    </xf>
    <xf numFmtId="176" fontId="39" fillId="0" borderId="70" xfId="0" applyNumberFormat="1" applyFont="1" applyBorder="1" applyAlignment="1">
      <alignment vertical="center" shrinkToFit="1"/>
    </xf>
    <xf numFmtId="0" fontId="39" fillId="0" borderId="0" xfId="0" applyFont="1" applyAlignment="1">
      <alignment horizontal="left" vertical="center" indent="1"/>
    </xf>
    <xf numFmtId="0" fontId="39" fillId="0" borderId="0" xfId="0" applyFont="1" applyAlignment="1">
      <alignment vertical="center"/>
    </xf>
    <xf numFmtId="0" fontId="38" fillId="0" borderId="0" xfId="0" applyFont="1" applyAlignment="1">
      <alignment vertical="center"/>
    </xf>
    <xf numFmtId="0" fontId="41" fillId="0" borderId="0" xfId="0" applyFont="1" applyBorder="1" applyAlignment="1">
      <alignment horizontal="right" vertical="center" wrapText="1"/>
    </xf>
    <xf numFmtId="0" fontId="39" fillId="0" borderId="17" xfId="0" applyFont="1" applyBorder="1" applyAlignment="1">
      <alignment vertical="center" wrapText="1"/>
    </xf>
    <xf numFmtId="0" fontId="39" fillId="0" borderId="0" xfId="0" applyFont="1" applyBorder="1" applyAlignment="1">
      <alignment vertical="center" wrapText="1"/>
    </xf>
    <xf numFmtId="0" fontId="39" fillId="0" borderId="31" xfId="0" applyFont="1" applyBorder="1" applyAlignment="1">
      <alignment vertical="center" wrapText="1"/>
    </xf>
    <xf numFmtId="0" fontId="39" fillId="0" borderId="22" xfId="0" applyFont="1" applyBorder="1" applyAlignment="1">
      <alignment vertical="center" wrapText="1"/>
    </xf>
    <xf numFmtId="0" fontId="39" fillId="0" borderId="28" xfId="0" applyFont="1" applyFill="1" applyBorder="1" applyAlignment="1">
      <alignment horizontal="right" vertical="center" wrapText="1"/>
    </xf>
    <xf numFmtId="0" fontId="39" fillId="0" borderId="3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9" xfId="0" applyFont="1" applyBorder="1" applyAlignment="1">
      <alignment vertical="center" wrapText="1"/>
    </xf>
    <xf numFmtId="0" fontId="39" fillId="0" borderId="11" xfId="0" applyFont="1" applyBorder="1" applyAlignment="1">
      <alignment horizontal="right" vertical="top" wrapText="1"/>
    </xf>
    <xf numFmtId="0" fontId="39" fillId="0" borderId="11" xfId="0" applyFont="1" applyBorder="1" applyAlignment="1">
      <alignment horizontal="center" vertical="center" textRotation="255" wrapText="1"/>
    </xf>
    <xf numFmtId="0" fontId="41" fillId="0" borderId="23" xfId="0" applyFont="1" applyBorder="1" applyAlignment="1">
      <alignment vertical="center" wrapText="1"/>
    </xf>
    <xf numFmtId="180" fontId="39" fillId="0" borderId="30" xfId="0" applyNumberFormat="1" applyFont="1" applyBorder="1" applyAlignment="1">
      <alignment vertical="center" wrapText="1"/>
    </xf>
    <xf numFmtId="178" fontId="39" fillId="0" borderId="30" xfId="0" applyNumberFormat="1" applyFont="1" applyBorder="1" applyAlignment="1">
      <alignment vertical="center" wrapText="1"/>
    </xf>
    <xf numFmtId="0" fontId="39" fillId="0" borderId="30" xfId="0" applyFont="1" applyBorder="1" applyAlignment="1">
      <alignment vertical="center" wrapText="1"/>
    </xf>
    <xf numFmtId="0" fontId="41" fillId="0" borderId="9" xfId="0" applyFont="1" applyBorder="1" applyAlignment="1">
      <alignment vertical="center" wrapText="1"/>
    </xf>
    <xf numFmtId="0" fontId="39" fillId="0" borderId="9" xfId="0" applyFont="1" applyBorder="1" applyAlignment="1">
      <alignment vertical="center" wrapText="1"/>
    </xf>
    <xf numFmtId="0" fontId="39" fillId="0" borderId="9" xfId="0" applyFont="1" applyBorder="1" applyAlignment="1">
      <alignment horizontal="center" vertical="center" textRotation="255" wrapText="1"/>
    </xf>
    <xf numFmtId="180" fontId="41" fillId="0" borderId="30" xfId="0" applyNumberFormat="1" applyFont="1" applyBorder="1" applyAlignment="1">
      <alignment vertical="center" wrapText="1"/>
    </xf>
    <xf numFmtId="178" fontId="41" fillId="0" borderId="30" xfId="0" applyNumberFormat="1" applyFont="1" applyBorder="1" applyAlignment="1">
      <alignment vertical="center" wrapText="1"/>
    </xf>
    <xf numFmtId="0" fontId="41" fillId="0" borderId="30" xfId="0" applyFont="1" applyBorder="1" applyAlignment="1">
      <alignment vertical="center" wrapText="1"/>
    </xf>
    <xf numFmtId="0" fontId="41" fillId="34" borderId="9" xfId="0" applyFont="1" applyFill="1" applyBorder="1" applyAlignment="1">
      <alignment horizontal="center" vertical="center" wrapText="1"/>
    </xf>
    <xf numFmtId="0" fontId="41" fillId="34" borderId="17" xfId="0" applyFont="1" applyFill="1" applyBorder="1" applyAlignment="1">
      <alignment horizontal="center" vertical="center" wrapText="1"/>
    </xf>
    <xf numFmtId="0" fontId="41" fillId="0" borderId="18" xfId="0" applyFont="1" applyBorder="1" applyAlignment="1">
      <alignment vertical="center" wrapText="1"/>
    </xf>
    <xf numFmtId="0" fontId="41" fillId="0" borderId="31" xfId="0" applyFont="1" applyBorder="1" applyAlignment="1">
      <alignment vertical="center" wrapText="1"/>
    </xf>
    <xf numFmtId="0" fontId="41" fillId="0" borderId="22" xfId="0" applyFont="1" applyBorder="1" applyAlignment="1">
      <alignment vertical="center" wrapText="1"/>
    </xf>
    <xf numFmtId="0" fontId="41" fillId="0" borderId="18" xfId="0" applyFont="1" applyBorder="1" applyAlignment="1">
      <alignment horizontal="center" vertical="center" wrapText="1"/>
    </xf>
    <xf numFmtId="0" fontId="41" fillId="0" borderId="22" xfId="0" applyFont="1" applyBorder="1" applyAlignment="1">
      <alignment horizontal="center" vertical="center" wrapText="1"/>
    </xf>
    <xf numFmtId="0" fontId="40" fillId="0" borderId="0" xfId="0" applyFont="1">
      <alignment vertical="center"/>
    </xf>
    <xf numFmtId="0" fontId="46" fillId="0" borderId="0" xfId="0" applyFont="1" applyAlignment="1">
      <alignment vertical="center"/>
    </xf>
    <xf numFmtId="0" fontId="49" fillId="0" borderId="0" xfId="0" applyFont="1" applyAlignment="1">
      <alignment vertical="center"/>
    </xf>
    <xf numFmtId="0" fontId="38" fillId="0" borderId="0" xfId="0" applyNumberFormat="1" applyFont="1" applyFill="1" applyAlignment="1">
      <alignment vertical="center"/>
    </xf>
    <xf numFmtId="0" fontId="46" fillId="0" borderId="7" xfId="0" applyFont="1" applyBorder="1" applyAlignment="1">
      <alignment vertical="center" wrapText="1"/>
    </xf>
    <xf numFmtId="0" fontId="46" fillId="0" borderId="5" xfId="0" applyFont="1" applyBorder="1" applyAlignment="1">
      <alignment vertical="center" wrapText="1"/>
    </xf>
    <xf numFmtId="0" fontId="46" fillId="0" borderId="0" xfId="0" applyFont="1" applyBorder="1" applyAlignment="1">
      <alignment vertical="center" wrapText="1"/>
    </xf>
    <xf numFmtId="0" fontId="46" fillId="0" borderId="5" xfId="0" applyFont="1" applyBorder="1" applyAlignment="1">
      <alignment horizontal="right" vertical="center" wrapText="1"/>
    </xf>
    <xf numFmtId="0" fontId="47" fillId="0" borderId="7" xfId="0" applyFont="1" applyBorder="1" applyAlignment="1">
      <alignment vertical="center"/>
    </xf>
    <xf numFmtId="0" fontId="47" fillId="0" borderId="0" xfId="0" applyFont="1" applyBorder="1" applyAlignment="1">
      <alignment vertical="center"/>
    </xf>
    <xf numFmtId="0" fontId="47" fillId="0" borderId="5" xfId="0" applyFont="1" applyBorder="1" applyAlignment="1">
      <alignment horizontal="right" vertical="center"/>
    </xf>
    <xf numFmtId="0" fontId="47" fillId="0" borderId="5" xfId="0" applyFont="1" applyBorder="1" applyAlignment="1">
      <alignment vertical="center"/>
    </xf>
    <xf numFmtId="176" fontId="46" fillId="0" borderId="7" xfId="0" applyNumberFormat="1" applyFont="1" applyBorder="1" applyAlignment="1">
      <alignment vertical="center" wrapText="1"/>
    </xf>
    <xf numFmtId="176" fontId="46" fillId="0" borderId="0" xfId="0" applyNumberFormat="1" applyFont="1" applyBorder="1" applyAlignment="1">
      <alignment vertical="center" wrapText="1"/>
    </xf>
    <xf numFmtId="176" fontId="46" fillId="0" borderId="5" xfId="0" applyNumberFormat="1" applyFont="1" applyBorder="1" applyAlignment="1">
      <alignment vertical="center" wrapText="1"/>
    </xf>
    <xf numFmtId="176" fontId="47" fillId="0" borderId="7" xfId="0" applyNumberFormat="1" applyFont="1" applyBorder="1" applyAlignment="1">
      <alignment vertical="center"/>
    </xf>
    <xf numFmtId="176" fontId="47" fillId="0" borderId="0" xfId="0" applyNumberFormat="1" applyFont="1" applyBorder="1" applyAlignment="1">
      <alignment vertical="center"/>
    </xf>
    <xf numFmtId="176" fontId="47" fillId="0" borderId="5" xfId="0" applyNumberFormat="1" applyFont="1" applyBorder="1" applyAlignment="1">
      <alignment vertical="center"/>
    </xf>
    <xf numFmtId="0" fontId="46" fillId="0" borderId="4" xfId="0" applyFont="1" applyBorder="1" applyAlignment="1">
      <alignment vertical="center" wrapText="1"/>
    </xf>
    <xf numFmtId="0" fontId="46" fillId="0" borderId="6" xfId="0" applyFont="1" applyBorder="1" applyAlignment="1">
      <alignment vertical="center" wrapText="1"/>
    </xf>
    <xf numFmtId="176" fontId="46" fillId="0" borderId="4" xfId="0" applyNumberFormat="1" applyFont="1" applyBorder="1" applyAlignment="1">
      <alignment vertical="center" wrapText="1"/>
    </xf>
    <xf numFmtId="176" fontId="46" fillId="0" borderId="8" xfId="0" applyNumberFormat="1" applyFont="1" applyBorder="1" applyAlignment="1">
      <alignment vertical="center" wrapText="1"/>
    </xf>
    <xf numFmtId="176" fontId="46" fillId="0" borderId="6" xfId="0" applyNumberFormat="1" applyFont="1" applyBorder="1" applyAlignment="1">
      <alignment vertical="center" wrapText="1"/>
    </xf>
    <xf numFmtId="176" fontId="47" fillId="0" borderId="4" xfId="0" applyNumberFormat="1" applyFont="1" applyBorder="1" applyAlignment="1">
      <alignment vertical="center"/>
    </xf>
    <xf numFmtId="176" fontId="47" fillId="0" borderId="8" xfId="0" applyNumberFormat="1" applyFont="1" applyBorder="1" applyAlignment="1">
      <alignment vertical="center"/>
    </xf>
    <xf numFmtId="176" fontId="47" fillId="0" borderId="6" xfId="0" applyNumberFormat="1" applyFont="1" applyBorder="1" applyAlignment="1">
      <alignment vertical="center"/>
    </xf>
    <xf numFmtId="0" fontId="47" fillId="0" borderId="4" xfId="0" applyFont="1" applyBorder="1" applyAlignment="1">
      <alignment vertical="center"/>
    </xf>
    <xf numFmtId="0" fontId="47" fillId="0" borderId="8" xfId="0" applyFont="1" applyBorder="1" applyAlignment="1">
      <alignment vertical="center"/>
    </xf>
    <xf numFmtId="0" fontId="47" fillId="0" borderId="6" xfId="0" applyFont="1" applyBorder="1" applyAlignment="1">
      <alignment vertical="center"/>
    </xf>
    <xf numFmtId="0" fontId="46" fillId="0" borderId="0" xfId="0" applyFont="1" applyBorder="1" applyAlignment="1">
      <alignment vertical="center"/>
    </xf>
    <xf numFmtId="0" fontId="46" fillId="0" borderId="3" xfId="0" applyFont="1" applyBorder="1" applyAlignment="1">
      <alignment vertical="center" wrapText="1"/>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13" xfId="0" applyFont="1" applyBorder="1" applyAlignment="1">
      <alignment vertical="center" wrapText="1"/>
    </xf>
    <xf numFmtId="0" fontId="46" fillId="0" borderId="10" xfId="0" applyFont="1" applyBorder="1" applyAlignment="1">
      <alignment vertical="center" wrapText="1"/>
    </xf>
    <xf numFmtId="0" fontId="38" fillId="0" borderId="6" xfId="0" applyFont="1" applyBorder="1" applyAlignment="1">
      <alignment vertical="center"/>
    </xf>
    <xf numFmtId="0" fontId="46" fillId="34" borderId="0" xfId="0" applyFont="1" applyFill="1" applyBorder="1" applyAlignment="1">
      <alignment vertical="center" wrapText="1"/>
    </xf>
    <xf numFmtId="0" fontId="38" fillId="34" borderId="5" xfId="0" applyFont="1" applyFill="1" applyBorder="1" applyAlignment="1">
      <alignment vertical="center"/>
    </xf>
    <xf numFmtId="0" fontId="38" fillId="34" borderId="8" xfId="0" applyFont="1" applyFill="1" applyBorder="1" applyAlignment="1">
      <alignment vertical="center" wrapText="1"/>
    </xf>
    <xf numFmtId="0" fontId="38" fillId="34" borderId="6" xfId="0" applyFont="1" applyFill="1" applyBorder="1" applyAlignment="1">
      <alignment vertical="center"/>
    </xf>
    <xf numFmtId="0" fontId="38" fillId="0" borderId="0" xfId="0" applyFont="1" applyBorder="1" applyAlignment="1">
      <alignment vertical="center"/>
    </xf>
    <xf numFmtId="0" fontId="46" fillId="0" borderId="1" xfId="0" applyFont="1" applyBorder="1" applyAlignment="1">
      <alignment vertical="center"/>
    </xf>
    <xf numFmtId="0" fontId="47" fillId="0" borderId="7" xfId="0" applyFont="1" applyBorder="1" applyAlignment="1">
      <alignment horizontal="right" vertical="center"/>
    </xf>
    <xf numFmtId="0" fontId="47" fillId="0" borderId="0" xfId="0" applyFont="1" applyBorder="1" applyAlignment="1">
      <alignment horizontal="right" vertical="center"/>
    </xf>
    <xf numFmtId="0" fontId="47" fillId="0" borderId="11" xfId="0" applyFont="1" applyBorder="1" applyAlignment="1">
      <alignment horizontal="right" vertical="center"/>
    </xf>
    <xf numFmtId="0" fontId="47" fillId="0" borderId="9" xfId="0" applyFont="1" applyBorder="1" applyAlignment="1">
      <alignment horizontal="right" vertical="center"/>
    </xf>
    <xf numFmtId="0" fontId="47" fillId="0" borderId="14" xfId="0" applyFont="1" applyBorder="1" applyAlignment="1">
      <alignment horizontal="right" vertical="center"/>
    </xf>
    <xf numFmtId="0" fontId="38" fillId="0" borderId="7" xfId="0" applyFont="1" applyBorder="1" applyAlignment="1">
      <alignment vertical="center"/>
    </xf>
    <xf numFmtId="0" fontId="38" fillId="0" borderId="5" xfId="0" applyFont="1" applyBorder="1" applyAlignment="1">
      <alignment vertical="center"/>
    </xf>
    <xf numFmtId="0" fontId="47" fillId="0" borderId="11" xfId="0" applyFont="1" applyBorder="1" applyAlignment="1">
      <alignment vertical="center"/>
    </xf>
    <xf numFmtId="0" fontId="47" fillId="0" borderId="9" xfId="0" applyFont="1" applyBorder="1" applyAlignment="1">
      <alignment vertical="center"/>
    </xf>
    <xf numFmtId="0" fontId="47" fillId="0" borderId="14" xfId="0" applyFont="1" applyBorder="1" applyAlignment="1">
      <alignment vertical="center"/>
    </xf>
    <xf numFmtId="176" fontId="46" fillId="33" borderId="1" xfId="0" applyNumberFormat="1" applyFont="1" applyFill="1" applyBorder="1" applyAlignment="1">
      <alignment vertical="center" shrinkToFit="1"/>
    </xf>
    <xf numFmtId="179" fontId="47" fillId="33" borderId="11" xfId="0" applyNumberFormat="1" applyFont="1" applyFill="1" applyBorder="1" applyAlignment="1">
      <alignment vertical="center" shrinkToFit="1"/>
    </xf>
    <xf numFmtId="179" fontId="47" fillId="33" borderId="14" xfId="0" applyNumberFormat="1" applyFont="1" applyFill="1" applyBorder="1" applyAlignment="1">
      <alignment vertical="center" shrinkToFit="1"/>
    </xf>
    <xf numFmtId="0" fontId="46" fillId="0" borderId="1" xfId="0" applyFont="1" applyBorder="1" applyAlignment="1">
      <alignment horizontal="right" vertical="top"/>
    </xf>
    <xf numFmtId="0" fontId="47" fillId="0" borderId="17" xfId="0" applyFont="1" applyBorder="1" applyAlignment="1">
      <alignment vertical="center"/>
    </xf>
    <xf numFmtId="0" fontId="46" fillId="0" borderId="2" xfId="0" applyFont="1" applyBorder="1" applyAlignment="1">
      <alignment vertical="center"/>
    </xf>
    <xf numFmtId="0" fontId="47" fillId="0" borderId="10" xfId="0" applyFont="1" applyBorder="1" applyAlignment="1">
      <alignment vertical="center"/>
    </xf>
    <xf numFmtId="0" fontId="47" fillId="0" borderId="12" xfId="0" applyFont="1" applyBorder="1" applyAlignment="1">
      <alignment vertical="center"/>
    </xf>
    <xf numFmtId="0" fontId="47" fillId="0" borderId="15" xfId="0" applyFont="1" applyBorder="1" applyAlignment="1">
      <alignment vertical="center"/>
    </xf>
    <xf numFmtId="0" fontId="44" fillId="0" borderId="0" xfId="0" applyFont="1" applyAlignment="1">
      <alignment vertical="center" wrapText="1"/>
    </xf>
    <xf numFmtId="0" fontId="47" fillId="0" borderId="0" xfId="0" applyFont="1" applyAlignment="1">
      <alignment vertical="center"/>
    </xf>
    <xf numFmtId="0" fontId="41" fillId="0" borderId="71" xfId="0" applyFont="1" applyBorder="1" applyAlignment="1">
      <alignment horizontal="right" vertical="center" shrinkToFit="1"/>
    </xf>
    <xf numFmtId="0" fontId="39" fillId="0" borderId="67" xfId="0" applyFont="1" applyBorder="1" applyAlignment="1">
      <alignment horizontal="center" vertical="center" wrapText="1"/>
    </xf>
    <xf numFmtId="0" fontId="39" fillId="0" borderId="60" xfId="0" applyFont="1" applyBorder="1" applyAlignment="1">
      <alignment vertical="center" wrapText="1"/>
    </xf>
    <xf numFmtId="0" fontId="39" fillId="0" borderId="59" xfId="0" applyFont="1" applyBorder="1" applyAlignment="1">
      <alignment horizontal="right" vertical="top" wrapText="1"/>
    </xf>
    <xf numFmtId="176" fontId="39" fillId="0" borderId="68" xfId="0" applyNumberFormat="1" applyFont="1" applyFill="1" applyBorder="1" applyAlignment="1">
      <alignment vertical="center" shrinkToFit="1"/>
    </xf>
    <xf numFmtId="176" fontId="39" fillId="0" borderId="62" xfId="0" applyNumberFormat="1" applyFont="1" applyFill="1" applyBorder="1" applyAlignment="1">
      <alignment vertical="center" shrinkToFit="1"/>
    </xf>
    <xf numFmtId="176" fontId="39" fillId="0" borderId="77" xfId="0" applyNumberFormat="1" applyFont="1" applyBorder="1" applyAlignment="1">
      <alignment vertical="center" shrinkToFit="1"/>
    </xf>
    <xf numFmtId="176" fontId="39" fillId="0" borderId="62" xfId="0" applyNumberFormat="1" applyFont="1" applyBorder="1" applyAlignment="1">
      <alignment vertical="center" shrinkToFit="1"/>
    </xf>
    <xf numFmtId="0" fontId="39" fillId="0" borderId="82" xfId="0" applyFont="1" applyBorder="1" applyAlignment="1">
      <alignment horizontal="right" vertical="center" wrapText="1"/>
    </xf>
    <xf numFmtId="176" fontId="39" fillId="0" borderId="83" xfId="0" applyNumberFormat="1" applyFont="1" applyBorder="1" applyAlignment="1">
      <alignment vertical="center" shrinkToFit="1"/>
    </xf>
    <xf numFmtId="0" fontId="41" fillId="0" borderId="0" xfId="0" applyFont="1" applyAlignment="1">
      <alignment horizontal="right"/>
    </xf>
    <xf numFmtId="49" fontId="41" fillId="0" borderId="0" xfId="0" applyNumberFormat="1" applyFont="1" applyAlignment="1">
      <alignment horizontal="right" vertical="top"/>
    </xf>
    <xf numFmtId="0" fontId="35" fillId="0" borderId="0" xfId="0" applyFont="1" applyAlignment="1">
      <alignment vertical="center" wrapText="1"/>
    </xf>
    <xf numFmtId="0" fontId="35" fillId="0" borderId="0" xfId="0" applyFont="1" applyAlignment="1">
      <alignment vertical="top"/>
    </xf>
    <xf numFmtId="0" fontId="35" fillId="0" borderId="0" xfId="0" applyFont="1" applyAlignment="1">
      <alignment vertical="top" wrapText="1"/>
    </xf>
    <xf numFmtId="0" fontId="35" fillId="0" borderId="0" xfId="0" applyFont="1" applyAlignment="1">
      <alignment horizontal="left" vertical="center" indent="1"/>
    </xf>
    <xf numFmtId="0" fontId="36" fillId="0" borderId="0" xfId="0" applyFont="1" applyAlignment="1">
      <alignment vertical="top"/>
    </xf>
    <xf numFmtId="0" fontId="35" fillId="0" borderId="0" xfId="0" applyFont="1" applyAlignment="1">
      <alignment horizontal="left" vertical="center" indent="3"/>
    </xf>
    <xf numFmtId="0" fontId="36" fillId="0" borderId="0" xfId="0" applyFont="1" applyAlignment="1">
      <alignment vertical="center" wrapText="1"/>
    </xf>
    <xf numFmtId="0" fontId="52" fillId="0" borderId="0" xfId="0" applyFont="1">
      <alignment vertical="center"/>
    </xf>
    <xf numFmtId="0" fontId="45" fillId="0" borderId="0" xfId="0" applyFont="1">
      <alignment vertical="center"/>
    </xf>
    <xf numFmtId="0" fontId="54" fillId="0" borderId="71" xfId="0" applyFont="1" applyBorder="1" applyAlignment="1">
      <alignment horizontal="right" vertical="center"/>
    </xf>
    <xf numFmtId="0" fontId="52" fillId="0" borderId="66" xfId="0" applyFont="1" applyBorder="1" applyAlignment="1">
      <alignment horizontal="center" vertical="center" wrapText="1"/>
    </xf>
    <xf numFmtId="0" fontId="58" fillId="0" borderId="78" xfId="0" applyFont="1" applyBorder="1" applyAlignment="1">
      <alignment horizontal="center" vertical="center" wrapText="1"/>
    </xf>
    <xf numFmtId="0" fontId="54" fillId="0" borderId="58"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60" xfId="0" applyFont="1" applyBorder="1" applyAlignment="1">
      <alignment vertical="top" wrapText="1"/>
    </xf>
    <xf numFmtId="0" fontId="52" fillId="0" borderId="61" xfId="0" applyFont="1" applyBorder="1" applyAlignment="1">
      <alignment horizontal="right" vertical="top" wrapText="1"/>
    </xf>
    <xf numFmtId="0" fontId="52" fillId="0" borderId="59" xfId="0" applyFont="1" applyBorder="1" applyAlignment="1">
      <alignment vertical="top" wrapText="1"/>
    </xf>
    <xf numFmtId="176" fontId="52" fillId="0" borderId="68" xfId="0" applyNumberFormat="1" applyFont="1" applyBorder="1" applyAlignment="1">
      <alignment vertical="center" shrinkToFit="1"/>
    </xf>
    <xf numFmtId="176" fontId="52" fillId="0" borderId="79" xfId="0" applyNumberFormat="1" applyFont="1" applyBorder="1" applyAlignment="1">
      <alignment vertical="center" shrinkToFit="1"/>
    </xf>
    <xf numFmtId="0" fontId="52" fillId="0" borderId="62" xfId="0" applyFont="1" applyBorder="1" applyAlignment="1">
      <alignment vertical="center" wrapText="1"/>
    </xf>
    <xf numFmtId="176" fontId="52" fillId="34" borderId="76" xfId="0" applyNumberFormat="1" applyFont="1" applyFill="1" applyBorder="1" applyAlignment="1">
      <alignment vertical="center" shrinkToFit="1"/>
    </xf>
    <xf numFmtId="176" fontId="52" fillId="0" borderId="76" xfId="0" applyNumberFormat="1" applyFont="1" applyBorder="1" applyAlignment="1">
      <alignment vertical="center" shrinkToFit="1"/>
    </xf>
    <xf numFmtId="176" fontId="52" fillId="0" borderId="80" xfId="0" applyNumberFormat="1" applyFont="1" applyBorder="1" applyAlignment="1">
      <alignment vertical="center" shrinkToFit="1"/>
    </xf>
    <xf numFmtId="0" fontId="52" fillId="0" borderId="77" xfId="0" applyFont="1" applyBorder="1" applyAlignment="1">
      <alignment vertical="center" wrapText="1"/>
    </xf>
    <xf numFmtId="176" fontId="52" fillId="0" borderId="69" xfId="0" applyNumberFormat="1" applyFont="1" applyBorder="1" applyAlignment="1">
      <alignment vertical="center" shrinkToFit="1"/>
    </xf>
    <xf numFmtId="0" fontId="52" fillId="0" borderId="64" xfId="0" applyFont="1" applyBorder="1" applyAlignment="1">
      <alignment vertical="center" wrapText="1"/>
    </xf>
    <xf numFmtId="0" fontId="52" fillId="0" borderId="82" xfId="0" applyFont="1" applyBorder="1" applyAlignment="1">
      <alignment horizontal="right" vertical="center" shrinkToFit="1"/>
    </xf>
    <xf numFmtId="176" fontId="52" fillId="0" borderId="70" xfId="0" applyNumberFormat="1" applyFont="1" applyBorder="1" applyAlignment="1">
      <alignment vertical="center" shrinkToFit="1"/>
    </xf>
    <xf numFmtId="176" fontId="52" fillId="0" borderId="81" xfId="0" applyNumberFormat="1" applyFont="1" applyBorder="1" applyAlignment="1">
      <alignment vertical="center" shrinkToFit="1"/>
    </xf>
    <xf numFmtId="0" fontId="52" fillId="0" borderId="63" xfId="0" applyFont="1" applyBorder="1" applyAlignment="1">
      <alignment vertical="center" wrapText="1"/>
    </xf>
    <xf numFmtId="0" fontId="52" fillId="0" borderId="0" xfId="0" applyFont="1" applyAlignment="1">
      <alignment horizontal="left" vertical="center" indent="1"/>
    </xf>
    <xf numFmtId="0" fontId="58" fillId="0" borderId="0" xfId="0" applyFont="1" applyAlignment="1">
      <alignment horizontal="left" vertical="center" indent="1"/>
    </xf>
    <xf numFmtId="0" fontId="52" fillId="34" borderId="31" xfId="0" applyFont="1" applyFill="1" applyBorder="1" applyAlignment="1">
      <alignment vertical="center" wrapText="1"/>
    </xf>
    <xf numFmtId="178" fontId="52" fillId="34" borderId="11" xfId="0" applyNumberFormat="1" applyFont="1" applyFill="1" applyBorder="1" applyAlignment="1">
      <alignment vertical="center" wrapText="1"/>
    </xf>
    <xf numFmtId="178" fontId="52" fillId="0" borderId="30" xfId="0" applyNumberFormat="1" applyFont="1" applyBorder="1" applyAlignment="1">
      <alignment vertical="center" wrapText="1"/>
    </xf>
    <xf numFmtId="0" fontId="52" fillId="0" borderId="29" xfId="0" applyFont="1" applyBorder="1" applyAlignment="1">
      <alignment horizontal="right" vertical="top" wrapText="1"/>
    </xf>
    <xf numFmtId="180" fontId="52" fillId="0" borderId="11" xfId="0" applyNumberFormat="1" applyFont="1" applyBorder="1" applyAlignment="1">
      <alignment vertical="center" wrapText="1"/>
    </xf>
    <xf numFmtId="0" fontId="52" fillId="34" borderId="18" xfId="0" applyFont="1" applyFill="1" applyBorder="1" applyAlignment="1">
      <alignment vertical="center" wrapText="1"/>
    </xf>
    <xf numFmtId="0" fontId="52" fillId="34" borderId="22" xfId="0" applyFont="1" applyFill="1" applyBorder="1" applyAlignment="1">
      <alignment vertical="center" wrapText="1"/>
    </xf>
    <xf numFmtId="0" fontId="54" fillId="0" borderId="18"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22" xfId="0" applyFont="1" applyBorder="1" applyAlignment="1">
      <alignment horizontal="center" vertical="center" wrapText="1"/>
    </xf>
    <xf numFmtId="49" fontId="38" fillId="0" borderId="0" xfId="0" applyNumberFormat="1" applyFont="1">
      <alignment vertical="center"/>
    </xf>
    <xf numFmtId="0" fontId="38" fillId="0" borderId="0" xfId="0" applyFont="1" applyFill="1">
      <alignment vertical="center"/>
    </xf>
    <xf numFmtId="176" fontId="52" fillId="0" borderId="85" xfId="0" applyNumberFormat="1" applyFont="1" applyBorder="1" applyAlignment="1">
      <alignment vertical="center" shrinkToFit="1"/>
    </xf>
    <xf numFmtId="176" fontId="52" fillId="0" borderId="84" xfId="0" applyNumberFormat="1" applyFont="1" applyBorder="1" applyAlignment="1">
      <alignment vertical="center" shrinkToFit="1"/>
    </xf>
    <xf numFmtId="176" fontId="52" fillId="0" borderId="87" xfId="0" applyNumberFormat="1" applyFont="1" applyBorder="1" applyAlignment="1">
      <alignment vertical="center" shrinkToFit="1"/>
    </xf>
    <xf numFmtId="176" fontId="52" fillId="0" borderId="86" xfId="0" applyNumberFormat="1" applyFont="1" applyBorder="1" applyAlignment="1">
      <alignment vertical="center" shrinkToFit="1"/>
    </xf>
    <xf numFmtId="176" fontId="39" fillId="34" borderId="84" xfId="0" applyNumberFormat="1" applyFont="1" applyFill="1" applyBorder="1" applyAlignment="1">
      <alignment vertical="center" shrinkToFit="1"/>
    </xf>
    <xf numFmtId="176" fontId="39" fillId="34" borderId="86" xfId="0" applyNumberFormat="1" applyFont="1" applyFill="1" applyBorder="1" applyAlignment="1">
      <alignment vertical="center" shrinkToFit="1"/>
    </xf>
    <xf numFmtId="183" fontId="62" fillId="0" borderId="58" xfId="0" applyNumberFormat="1" applyFont="1" applyBorder="1" applyAlignment="1">
      <alignment horizontal="center" vertical="center" wrapText="1"/>
    </xf>
    <xf numFmtId="0" fontId="63" fillId="0" borderId="0" xfId="0" applyFont="1" applyAlignment="1">
      <alignment horizontal="left" vertical="center"/>
    </xf>
    <xf numFmtId="0" fontId="63" fillId="0" borderId="0" xfId="0" applyFont="1">
      <alignment vertical="center"/>
    </xf>
    <xf numFmtId="0" fontId="63" fillId="0" borderId="0" xfId="0" applyFont="1" applyAlignment="1">
      <alignment horizontal="right" vertical="center"/>
    </xf>
    <xf numFmtId="176" fontId="61" fillId="34" borderId="76" xfId="0" applyNumberFormat="1" applyFont="1" applyFill="1" applyBorder="1" applyAlignment="1">
      <alignment vertical="center" shrinkToFit="1"/>
    </xf>
    <xf numFmtId="0" fontId="64" fillId="34" borderId="65" xfId="0" applyFont="1" applyFill="1" applyBorder="1" applyAlignment="1">
      <alignment vertical="center" wrapText="1"/>
    </xf>
    <xf numFmtId="176" fontId="58" fillId="0" borderId="68" xfId="0" applyNumberFormat="1" applyFont="1" applyBorder="1" applyAlignment="1">
      <alignment vertical="center" shrinkToFit="1"/>
    </xf>
    <xf numFmtId="176" fontId="58" fillId="0" borderId="76" xfId="0" applyNumberFormat="1" applyFont="1" applyBorder="1" applyAlignment="1">
      <alignment vertical="center" shrinkToFit="1"/>
    </xf>
    <xf numFmtId="176" fontId="58" fillId="0" borderId="79" xfId="0" applyNumberFormat="1" applyFont="1" applyBorder="1" applyAlignment="1">
      <alignment vertical="center" shrinkToFit="1"/>
    </xf>
    <xf numFmtId="176" fontId="58" fillId="34" borderId="76" xfId="0" applyNumberFormat="1" applyFont="1" applyFill="1" applyBorder="1" applyAlignment="1">
      <alignment vertical="center" shrinkToFit="1"/>
    </xf>
    <xf numFmtId="0" fontId="66" fillId="0" borderId="66" xfId="0" applyFont="1" applyBorder="1" applyAlignment="1">
      <alignment horizontal="center" vertical="center" wrapText="1"/>
    </xf>
    <xf numFmtId="184" fontId="63" fillId="0" borderId="0" xfId="0" applyNumberFormat="1" applyFont="1" applyFill="1" applyAlignment="1">
      <alignment vertical="center"/>
    </xf>
    <xf numFmtId="0" fontId="50" fillId="34" borderId="75" xfId="0" applyFont="1" applyFill="1" applyBorder="1" applyAlignment="1">
      <alignment vertical="center" wrapText="1"/>
    </xf>
    <xf numFmtId="0" fontId="53" fillId="0" borderId="0" xfId="0" applyFont="1" applyAlignment="1">
      <alignment horizontal="center" vertical="center"/>
    </xf>
    <xf numFmtId="180" fontId="52" fillId="0" borderId="30" xfId="0" applyNumberFormat="1" applyFont="1" applyBorder="1" applyAlignment="1">
      <alignment vertical="center" wrapText="1"/>
    </xf>
    <xf numFmtId="0" fontId="52" fillId="34" borderId="9" xfId="0" applyFont="1" applyFill="1" applyBorder="1" applyAlignment="1">
      <alignment vertical="center" wrapText="1"/>
    </xf>
    <xf numFmtId="0" fontId="52" fillId="34" borderId="17" xfId="0" applyFont="1" applyFill="1" applyBorder="1" applyAlignment="1">
      <alignment vertical="center" wrapText="1"/>
    </xf>
    <xf numFmtId="0" fontId="40" fillId="0" borderId="0" xfId="0" applyFont="1" applyAlignment="1">
      <alignment horizontal="center" vertical="center"/>
    </xf>
    <xf numFmtId="0" fontId="36" fillId="0" borderId="0" xfId="0" applyFont="1" applyAlignment="1">
      <alignment vertical="center"/>
    </xf>
    <xf numFmtId="0" fontId="55" fillId="0" borderId="71" xfId="0" applyFont="1" applyBorder="1" applyAlignment="1">
      <alignment vertical="center" shrinkToFit="1"/>
    </xf>
    <xf numFmtId="0" fontId="58" fillId="0" borderId="61" xfId="0" applyFont="1" applyBorder="1" applyAlignment="1">
      <alignment horizontal="right" vertical="top" wrapText="1"/>
    </xf>
    <xf numFmtId="176" fontId="58" fillId="0" borderId="80" xfId="0" applyNumberFormat="1" applyFont="1" applyBorder="1" applyAlignment="1">
      <alignment vertical="center" shrinkToFit="1"/>
    </xf>
    <xf numFmtId="0" fontId="67" fillId="0" borderId="0" xfId="0" applyFont="1">
      <alignment vertical="center"/>
    </xf>
    <xf numFmtId="0" fontId="31" fillId="0" borderId="0" xfId="0" applyFont="1">
      <alignment vertical="center"/>
    </xf>
    <xf numFmtId="0" fontId="52" fillId="34" borderId="0" xfId="0" applyFont="1" applyFill="1" applyAlignment="1">
      <alignment vertical="center" wrapText="1"/>
    </xf>
    <xf numFmtId="176" fontId="50" fillId="34" borderId="76" xfId="0" applyNumberFormat="1" applyFont="1" applyFill="1" applyBorder="1" applyAlignment="1">
      <alignment vertical="center" shrinkToFit="1"/>
    </xf>
    <xf numFmtId="176" fontId="39" fillId="0" borderId="69" xfId="0" applyNumberFormat="1" applyFont="1" applyFill="1" applyBorder="1" applyAlignment="1">
      <alignment vertical="center" shrinkToFit="1"/>
    </xf>
    <xf numFmtId="0" fontId="59" fillId="0" borderId="78" xfId="0" applyFont="1" applyBorder="1" applyAlignment="1">
      <alignment horizontal="center" vertical="center" wrapText="1"/>
    </xf>
    <xf numFmtId="0" fontId="41" fillId="0" borderId="71" xfId="0" applyFont="1" applyBorder="1" applyAlignment="1">
      <alignment horizontal="right"/>
    </xf>
    <xf numFmtId="176" fontId="61" fillId="34" borderId="69" xfId="0" applyNumberFormat="1" applyFont="1" applyFill="1" applyBorder="1" applyAlignment="1">
      <alignment vertical="center" shrinkToFit="1"/>
    </xf>
    <xf numFmtId="176" fontId="66" fillId="0" borderId="76" xfId="0" applyNumberFormat="1" applyFont="1" applyFill="1" applyBorder="1" applyAlignment="1">
      <alignment vertical="center" shrinkToFit="1"/>
    </xf>
    <xf numFmtId="176" fontId="66" fillId="0" borderId="68" xfId="0" applyNumberFormat="1" applyFont="1" applyFill="1" applyBorder="1" applyAlignment="1">
      <alignment vertical="center" shrinkToFit="1"/>
    </xf>
    <xf numFmtId="0" fontId="68" fillId="0" borderId="0" xfId="0" applyFont="1">
      <alignment vertical="center"/>
    </xf>
    <xf numFmtId="0" fontId="69" fillId="0" borderId="0" xfId="0" applyFont="1">
      <alignment vertical="center"/>
    </xf>
    <xf numFmtId="49" fontId="63" fillId="0" borderId="0" xfId="0" applyNumberFormat="1" applyFont="1">
      <alignment vertical="center"/>
    </xf>
    <xf numFmtId="0" fontId="63" fillId="0" borderId="0" xfId="42" applyFont="1">
      <alignment vertical="center"/>
    </xf>
    <xf numFmtId="0" fontId="63" fillId="0" borderId="0" xfId="42" applyFont="1" applyAlignment="1">
      <alignment horizontal="left" vertical="center"/>
    </xf>
    <xf numFmtId="0" fontId="70" fillId="34" borderId="65" xfId="0" applyFont="1" applyFill="1" applyBorder="1" applyAlignment="1">
      <alignment vertical="center" wrapText="1"/>
    </xf>
    <xf numFmtId="0" fontId="70" fillId="34" borderId="75" xfId="0" applyFont="1" applyFill="1" applyBorder="1" applyAlignment="1">
      <alignment vertical="center" wrapText="1"/>
    </xf>
    <xf numFmtId="0" fontId="58" fillId="0" borderId="0" xfId="0" applyFont="1">
      <alignment vertical="center"/>
    </xf>
    <xf numFmtId="0" fontId="71" fillId="0" borderId="0" xfId="0" applyFont="1">
      <alignment vertical="center"/>
    </xf>
    <xf numFmtId="0" fontId="62" fillId="0" borderId="0" xfId="0" applyFont="1" applyAlignment="1">
      <alignment vertical="center" wrapText="1"/>
    </xf>
    <xf numFmtId="0" fontId="58" fillId="0" borderId="0" xfId="0" applyFont="1" applyAlignment="1">
      <alignment horizontal="right" vertical="center" wrapText="1"/>
    </xf>
    <xf numFmtId="0" fontId="58" fillId="34" borderId="0" xfId="0" applyFont="1" applyFill="1" applyAlignment="1">
      <alignment vertical="center" wrapText="1"/>
    </xf>
    <xf numFmtId="0" fontId="58" fillId="0" borderId="17" xfId="0" applyFont="1" applyBorder="1" applyAlignment="1">
      <alignment vertical="center" wrapText="1"/>
    </xf>
    <xf numFmtId="0" fontId="58" fillId="0" borderId="0" xfId="0" applyFont="1" applyAlignment="1">
      <alignment vertical="center" wrapText="1"/>
    </xf>
    <xf numFmtId="0" fontId="31" fillId="0" borderId="0" xfId="0" applyFont="1" applyAlignment="1">
      <alignment vertical="center" wrapText="1"/>
    </xf>
    <xf numFmtId="0" fontId="58" fillId="0" borderId="31" xfId="0" applyFont="1" applyBorder="1" applyAlignment="1">
      <alignment vertical="center" wrapText="1"/>
    </xf>
    <xf numFmtId="0" fontId="58" fillId="0" borderId="22" xfId="0" applyFont="1" applyBorder="1" applyAlignment="1">
      <alignment vertical="center" wrapText="1"/>
    </xf>
    <xf numFmtId="0" fontId="58" fillId="0" borderId="28" xfId="0" applyFont="1" applyBorder="1" applyAlignment="1">
      <alignment horizontal="right" vertical="center" wrapText="1"/>
    </xf>
    <xf numFmtId="0" fontId="58" fillId="0" borderId="30" xfId="0" applyFont="1" applyBorder="1" applyAlignment="1">
      <alignment horizontal="center" vertical="center" wrapText="1"/>
    </xf>
    <xf numFmtId="0" fontId="58" fillId="0" borderId="21" xfId="0" applyFont="1" applyBorder="1" applyAlignment="1">
      <alignment horizontal="center" vertical="center" wrapText="1"/>
    </xf>
    <xf numFmtId="0" fontId="58" fillId="0" borderId="29" xfId="0" applyFont="1" applyBorder="1" applyAlignment="1">
      <alignment vertical="center" wrapText="1"/>
    </xf>
    <xf numFmtId="0" fontId="58" fillId="0" borderId="11" xfId="0" applyFont="1" applyBorder="1" applyAlignment="1">
      <alignment horizontal="right" vertical="top" wrapText="1"/>
    </xf>
    <xf numFmtId="180" fontId="58" fillId="0" borderId="11" xfId="0" applyNumberFormat="1" applyFont="1" applyBorder="1" applyAlignment="1">
      <alignment vertical="center" wrapText="1"/>
    </xf>
    <xf numFmtId="178" fontId="58" fillId="34" borderId="11" xfId="0" applyNumberFormat="1" applyFont="1" applyFill="1" applyBorder="1" applyAlignment="1">
      <alignment vertical="center" wrapText="1"/>
    </xf>
    <xf numFmtId="0" fontId="73" fillId="0" borderId="0" xfId="0" applyFont="1" applyAlignment="1">
      <alignment vertical="center" wrapText="1"/>
    </xf>
    <xf numFmtId="0" fontId="58" fillId="0" borderId="11" xfId="0" applyFont="1" applyBorder="1" applyAlignment="1">
      <alignment horizontal="center" vertical="center" textRotation="255" wrapText="1"/>
    </xf>
    <xf numFmtId="0" fontId="58" fillId="0" borderId="23" xfId="0" applyFont="1" applyBorder="1" applyAlignment="1">
      <alignment vertical="center" wrapText="1"/>
    </xf>
    <xf numFmtId="180" fontId="58" fillId="0" borderId="30" xfId="0" applyNumberFormat="1" applyFont="1" applyBorder="1" applyAlignment="1">
      <alignment vertical="center" wrapText="1"/>
    </xf>
    <xf numFmtId="178" fontId="58" fillId="0" borderId="30" xfId="0" applyNumberFormat="1" applyFont="1" applyBorder="1" applyAlignment="1">
      <alignment vertical="center" wrapText="1"/>
    </xf>
    <xf numFmtId="0" fontId="58" fillId="0" borderId="30" xfId="0" applyFont="1" applyBorder="1" applyAlignment="1">
      <alignment vertical="center" wrapText="1"/>
    </xf>
    <xf numFmtId="0" fontId="58" fillId="0" borderId="9" xfId="0" applyFont="1" applyBorder="1" applyAlignment="1">
      <alignment vertical="center" wrapText="1"/>
    </xf>
    <xf numFmtId="0" fontId="58" fillId="0" borderId="29" xfId="0" applyFont="1" applyBorder="1" applyAlignment="1">
      <alignment horizontal="right" vertical="top" wrapText="1"/>
    </xf>
    <xf numFmtId="0" fontId="58" fillId="0" borderId="9" xfId="0" applyFont="1" applyBorder="1" applyAlignment="1">
      <alignment horizontal="center" vertical="center" textRotation="255" wrapText="1"/>
    </xf>
    <xf numFmtId="0" fontId="58" fillId="34" borderId="9" xfId="0" applyFont="1" applyFill="1" applyBorder="1" applyAlignment="1">
      <alignment vertical="center" wrapText="1"/>
    </xf>
    <xf numFmtId="0" fontId="58" fillId="34" borderId="17" xfId="0" applyFont="1" applyFill="1" applyBorder="1" applyAlignment="1">
      <alignment vertical="center" wrapText="1"/>
    </xf>
    <xf numFmtId="0" fontId="58" fillId="34" borderId="18" xfId="0" applyFont="1" applyFill="1" applyBorder="1" applyAlignment="1">
      <alignment vertical="center" wrapText="1"/>
    </xf>
    <xf numFmtId="0" fontId="58" fillId="34" borderId="31" xfId="0" applyFont="1" applyFill="1" applyBorder="1" applyAlignment="1">
      <alignment vertical="center" wrapText="1"/>
    </xf>
    <xf numFmtId="0" fontId="58" fillId="34" borderId="22" xfId="0" applyFont="1" applyFill="1" applyBorder="1" applyAlignment="1">
      <alignment vertical="center" wrapText="1"/>
    </xf>
    <xf numFmtId="0" fontId="58" fillId="34" borderId="9"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8" fillId="0" borderId="18" xfId="0" applyFont="1" applyBorder="1" applyAlignment="1">
      <alignment vertical="center" wrapText="1"/>
    </xf>
    <xf numFmtId="0" fontId="58" fillId="0" borderId="18" xfId="0" applyFont="1" applyBorder="1" applyAlignment="1">
      <alignment horizontal="center" vertical="center" wrapText="1"/>
    </xf>
    <xf numFmtId="0" fontId="58" fillId="0" borderId="31" xfId="0" applyFont="1" applyBorder="1" applyAlignment="1">
      <alignment horizontal="center" vertical="center" wrapText="1"/>
    </xf>
    <xf numFmtId="0" fontId="58" fillId="0" borderId="22" xfId="0" applyFont="1" applyBorder="1" applyAlignment="1">
      <alignment horizontal="center" vertical="center" wrapText="1"/>
    </xf>
    <xf numFmtId="49" fontId="58" fillId="0" borderId="0" xfId="0" applyNumberFormat="1" applyFont="1" applyAlignment="1">
      <alignment vertical="top" wrapText="1"/>
    </xf>
    <xf numFmtId="0" fontId="35" fillId="34" borderId="0" xfId="0" applyFont="1" applyFill="1">
      <alignment vertical="center"/>
    </xf>
    <xf numFmtId="0" fontId="36" fillId="34" borderId="0" xfId="0" applyFont="1" applyFill="1">
      <alignment vertical="center"/>
    </xf>
    <xf numFmtId="0" fontId="38" fillId="34" borderId="0" xfId="0" applyFont="1" applyFill="1">
      <alignment vertical="center"/>
    </xf>
    <xf numFmtId="0" fontId="69" fillId="0" borderId="0" xfId="0" applyFont="1" applyAlignment="1">
      <alignment vertical="top" wrapText="1"/>
    </xf>
    <xf numFmtId="0" fontId="69" fillId="0" borderId="0" xfId="0" applyFont="1" applyAlignment="1">
      <alignment vertical="center" wrapText="1"/>
    </xf>
    <xf numFmtId="0" fontId="69" fillId="0" borderId="0" xfId="0" applyFont="1" applyAlignment="1">
      <alignment horizontal="left" vertical="center" indent="1"/>
    </xf>
    <xf numFmtId="0" fontId="69" fillId="0" borderId="0" xfId="0" applyFont="1" applyAlignment="1">
      <alignment horizontal="right" vertical="center"/>
    </xf>
    <xf numFmtId="0" fontId="69" fillId="0" borderId="0" xfId="0" applyFont="1" applyAlignment="1">
      <alignment vertical="top"/>
    </xf>
    <xf numFmtId="0" fontId="58" fillId="0" borderId="19" xfId="0" applyFont="1" applyBorder="1" applyAlignment="1">
      <alignment vertical="center" wrapText="1"/>
    </xf>
    <xf numFmtId="0" fontId="58" fillId="0" borderId="19" xfId="0" applyFont="1" applyBorder="1" applyAlignment="1">
      <alignment horizontal="center" vertical="center" wrapText="1"/>
    </xf>
    <xf numFmtId="184" fontId="63" fillId="0" borderId="0" xfId="0" applyNumberFormat="1" applyFont="1" applyAlignment="1">
      <alignment horizontal="left" vertical="center"/>
    </xf>
    <xf numFmtId="58" fontId="63" fillId="0" borderId="0" xfId="0" applyNumberFormat="1" applyFont="1" applyAlignment="1">
      <alignment horizontal="distributed" vertical="center"/>
    </xf>
    <xf numFmtId="0" fontId="63" fillId="0" borderId="0" xfId="0" applyFont="1" applyAlignment="1">
      <alignment horizontal="distributed" vertical="center"/>
    </xf>
    <xf numFmtId="0" fontId="63" fillId="0" borderId="0" xfId="0" applyFont="1" applyAlignment="1">
      <alignment vertical="center" wrapText="1"/>
    </xf>
    <xf numFmtId="0" fontId="63" fillId="34" borderId="0" xfId="0" applyFont="1" applyFill="1">
      <alignment vertical="center"/>
    </xf>
    <xf numFmtId="0" fontId="63" fillId="34" borderId="0" xfId="0" applyFont="1" applyFill="1" applyAlignment="1">
      <alignment vertical="center" shrinkToFit="1"/>
    </xf>
    <xf numFmtId="177" fontId="63" fillId="34" borderId="0" xfId="42" applyNumberFormat="1" applyFont="1" applyFill="1" applyAlignment="1">
      <alignment horizontal="right" vertical="center" shrinkToFit="1"/>
    </xf>
    <xf numFmtId="0" fontId="63" fillId="0" borderId="0" xfId="42" applyFont="1" applyAlignment="1">
      <alignment horizontal="left" vertical="center"/>
    </xf>
    <xf numFmtId="0" fontId="53" fillId="0" borderId="0" xfId="0" applyFont="1" applyAlignment="1">
      <alignment horizontal="center" vertical="center"/>
    </xf>
    <xf numFmtId="0" fontId="52" fillId="0" borderId="72" xfId="0" applyFont="1" applyBorder="1" applyAlignment="1">
      <alignment horizontal="center" vertical="center" wrapText="1"/>
    </xf>
    <xf numFmtId="0" fontId="52" fillId="0" borderId="73" xfId="0" applyFont="1" applyBorder="1" applyAlignment="1">
      <alignment horizontal="center" vertical="center" wrapText="1"/>
    </xf>
    <xf numFmtId="0" fontId="52" fillId="0" borderId="67" xfId="0" applyFont="1" applyBorder="1" applyAlignment="1">
      <alignment horizontal="center" vertical="center" wrapText="1"/>
    </xf>
    <xf numFmtId="0" fontId="52" fillId="0" borderId="74" xfId="0" applyFont="1" applyBorder="1" applyAlignment="1">
      <alignment horizontal="center" vertical="center" wrapText="1"/>
    </xf>
    <xf numFmtId="0" fontId="55" fillId="0" borderId="71" xfId="0" applyFont="1" applyBorder="1" applyAlignment="1">
      <alignment vertical="center" shrinkToFit="1"/>
    </xf>
    <xf numFmtId="0" fontId="31" fillId="0" borderId="0" xfId="0" applyFont="1" applyAlignment="1">
      <alignment horizontal="left" vertical="center" wrapText="1"/>
    </xf>
    <xf numFmtId="0" fontId="67" fillId="0" borderId="0" xfId="0" applyFont="1" applyAlignment="1">
      <alignment horizontal="center" vertical="center"/>
    </xf>
    <xf numFmtId="0" fontId="58" fillId="0" borderId="30" xfId="0" applyFont="1" applyBorder="1" applyAlignment="1">
      <alignment horizontal="center" vertical="center" wrapText="1"/>
    </xf>
    <xf numFmtId="0" fontId="59" fillId="0" borderId="30" xfId="0" applyFont="1" applyBorder="1" applyAlignment="1">
      <alignment horizontal="center" vertical="center" wrapText="1"/>
    </xf>
    <xf numFmtId="0" fontId="72" fillId="0" borderId="30" xfId="0" applyFont="1" applyBorder="1" applyAlignment="1">
      <alignment horizontal="center"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180" fontId="58" fillId="34" borderId="9" xfId="0" applyNumberFormat="1" applyFont="1" applyFill="1" applyBorder="1" applyAlignment="1">
      <alignment vertical="center" wrapText="1"/>
    </xf>
    <xf numFmtId="180" fontId="58" fillId="34" borderId="17" xfId="0" applyNumberFormat="1" applyFont="1" applyFill="1" applyBorder="1" applyAlignment="1">
      <alignment vertical="center" wrapText="1"/>
    </xf>
    <xf numFmtId="0" fontId="58" fillId="0" borderId="30" xfId="0" applyFont="1" applyBorder="1" applyAlignment="1">
      <alignment vertical="center" wrapText="1"/>
    </xf>
    <xf numFmtId="181" fontId="58" fillId="0" borderId="9" xfId="0" applyNumberFormat="1" applyFont="1" applyBorder="1" applyAlignment="1">
      <alignment horizontal="right" vertical="center" wrapText="1"/>
    </xf>
    <xf numFmtId="181" fontId="58" fillId="0" borderId="0" xfId="0" applyNumberFormat="1" applyFont="1" applyAlignment="1">
      <alignment horizontal="right" vertical="center" wrapText="1"/>
    </xf>
    <xf numFmtId="181" fontId="58" fillId="0" borderId="17" xfId="0" applyNumberFormat="1" applyFont="1" applyBorder="1" applyAlignment="1">
      <alignment horizontal="right" vertical="center" wrapText="1"/>
    </xf>
    <xf numFmtId="179" fontId="58" fillId="34" borderId="9" xfId="0" applyNumberFormat="1" applyFont="1" applyFill="1" applyBorder="1" applyAlignment="1">
      <alignment vertical="center" wrapText="1"/>
    </xf>
    <xf numFmtId="179" fontId="58" fillId="34" borderId="17" xfId="0" applyNumberFormat="1" applyFont="1" applyFill="1" applyBorder="1" applyAlignment="1">
      <alignment vertical="center" wrapText="1"/>
    </xf>
    <xf numFmtId="0" fontId="58" fillId="0" borderId="29" xfId="0" applyFont="1" applyBorder="1" applyAlignment="1">
      <alignment horizontal="center" vertical="center" wrapText="1"/>
    </xf>
    <xf numFmtId="180" fontId="58" fillId="0" borderId="30" xfId="0" applyNumberFormat="1" applyFont="1" applyBorder="1" applyAlignment="1">
      <alignment vertical="center" wrapText="1"/>
    </xf>
    <xf numFmtId="0" fontId="58" fillId="0" borderId="28" xfId="0" applyFont="1" applyBorder="1" applyAlignment="1">
      <alignment horizontal="center" vertical="center" wrapText="1"/>
    </xf>
    <xf numFmtId="0" fontId="58" fillId="0" borderId="19" xfId="0" applyFont="1" applyBorder="1" applyAlignment="1">
      <alignment horizontal="center" vertical="center" wrapText="1"/>
    </xf>
    <xf numFmtId="0" fontId="58" fillId="0" borderId="21" xfId="0" applyFont="1" applyBorder="1" applyAlignment="1">
      <alignment horizontal="center" vertical="center" wrapText="1"/>
    </xf>
    <xf numFmtId="0" fontId="75" fillId="34" borderId="24" xfId="0" applyFont="1" applyFill="1" applyBorder="1" applyAlignment="1">
      <alignment vertical="center" wrapText="1"/>
    </xf>
    <xf numFmtId="0" fontId="75" fillId="34" borderId="25" xfId="0" applyFont="1" applyFill="1" applyBorder="1" applyAlignment="1">
      <alignment vertical="center" wrapText="1"/>
    </xf>
    <xf numFmtId="0" fontId="75" fillId="34" borderId="26" xfId="0" applyFont="1" applyFill="1" applyBorder="1" applyAlignment="1">
      <alignment vertical="center" wrapText="1"/>
    </xf>
    <xf numFmtId="0" fontId="75" fillId="34" borderId="9" xfId="0" applyFont="1" applyFill="1" applyBorder="1" applyAlignment="1">
      <alignment vertical="center" wrapText="1"/>
    </xf>
    <xf numFmtId="0" fontId="75" fillId="34" borderId="0" xfId="0" applyFont="1" applyFill="1" applyAlignment="1">
      <alignment vertical="center" wrapText="1"/>
    </xf>
    <xf numFmtId="0" fontId="75" fillId="34" borderId="17" xfId="0" applyFont="1" applyFill="1" applyBorder="1" applyAlignment="1">
      <alignment vertical="center" wrapText="1"/>
    </xf>
    <xf numFmtId="0" fontId="75" fillId="34" borderId="18" xfId="0" applyFont="1" applyFill="1" applyBorder="1" applyAlignment="1">
      <alignment vertical="center" wrapText="1"/>
    </xf>
    <xf numFmtId="0" fontId="75" fillId="34" borderId="31" xfId="0" applyFont="1" applyFill="1" applyBorder="1" applyAlignment="1">
      <alignment vertical="center" wrapText="1"/>
    </xf>
    <xf numFmtId="0" fontId="75" fillId="34" borderId="22" xfId="0" applyFont="1" applyFill="1" applyBorder="1" applyAlignment="1">
      <alignment vertical="center" wrapText="1"/>
    </xf>
    <xf numFmtId="0" fontId="75" fillId="0" borderId="0" xfId="0" applyFont="1" applyAlignment="1">
      <alignment horizontal="center" vertical="center" wrapText="1"/>
    </xf>
    <xf numFmtId="0" fontId="58" fillId="0" borderId="9" xfId="0" applyFont="1" applyBorder="1" applyAlignment="1">
      <alignment vertical="center" wrapText="1"/>
    </xf>
    <xf numFmtId="0" fontId="58" fillId="0" borderId="0" xfId="0" applyFont="1" applyAlignment="1">
      <alignment vertical="center" wrapText="1"/>
    </xf>
    <xf numFmtId="0" fontId="58" fillId="0" borderId="17" xfId="0" applyFont="1" applyBorder="1" applyAlignment="1">
      <alignment vertical="center" wrapText="1"/>
    </xf>
    <xf numFmtId="181" fontId="58" fillId="0" borderId="28" xfId="0" applyNumberFormat="1" applyFont="1" applyBorder="1" applyAlignment="1">
      <alignment vertical="center" wrapText="1"/>
    </xf>
    <xf numFmtId="181" fontId="58" fillId="0" borderId="19" xfId="0" applyNumberFormat="1" applyFont="1" applyBorder="1" applyAlignment="1">
      <alignment vertical="center" wrapText="1"/>
    </xf>
    <xf numFmtId="181" fontId="58" fillId="0" borderId="21" xfId="0" applyNumberFormat="1" applyFont="1" applyBorder="1" applyAlignment="1">
      <alignment vertical="center" wrapText="1"/>
    </xf>
    <xf numFmtId="0" fontId="75" fillId="0" borderId="0" xfId="0" applyFont="1" applyAlignment="1">
      <alignment vertical="center" wrapText="1"/>
    </xf>
    <xf numFmtId="0" fontId="74" fillId="0" borderId="28" xfId="0" applyFont="1" applyBorder="1" applyAlignment="1">
      <alignment horizontal="center" vertical="center" shrinkToFit="1"/>
    </xf>
    <xf numFmtId="0" fontId="74" fillId="0" borderId="21" xfId="0" applyFont="1" applyBorder="1" applyAlignment="1">
      <alignment horizontal="center" vertical="center" shrinkToFit="1"/>
    </xf>
    <xf numFmtId="0" fontId="58" fillId="34" borderId="9" xfId="0" applyFont="1" applyFill="1" applyBorder="1" applyAlignment="1">
      <alignment horizontal="center" vertical="center" wrapText="1"/>
    </xf>
    <xf numFmtId="0" fontId="58" fillId="34" borderId="17" xfId="0" applyFont="1" applyFill="1" applyBorder="1" applyAlignment="1">
      <alignment horizontal="center" vertical="center" wrapText="1"/>
    </xf>
    <xf numFmtId="0" fontId="59" fillId="0" borderId="28" xfId="0" applyFont="1" applyBorder="1" applyAlignment="1">
      <alignment horizontal="left" vertical="center" wrapText="1"/>
    </xf>
    <xf numFmtId="0" fontId="59" fillId="0" borderId="19" xfId="0" applyFont="1" applyBorder="1" applyAlignment="1">
      <alignment horizontal="left" vertical="center" wrapText="1"/>
    </xf>
    <xf numFmtId="0" fontId="58" fillId="34" borderId="9" xfId="0" applyFont="1" applyFill="1" applyBorder="1" applyAlignment="1">
      <alignment vertical="center" wrapText="1"/>
    </xf>
    <xf numFmtId="0" fontId="58" fillId="34" borderId="0" xfId="0" applyFont="1" applyFill="1" applyAlignment="1">
      <alignment vertical="center" wrapText="1"/>
    </xf>
    <xf numFmtId="0" fontId="58" fillId="34" borderId="17" xfId="0" applyFont="1" applyFill="1" applyBorder="1" applyAlignment="1">
      <alignment vertical="center" wrapText="1"/>
    </xf>
    <xf numFmtId="180" fontId="58" fillId="0" borderId="28" xfId="0" applyNumberFormat="1" applyFont="1" applyBorder="1" applyAlignment="1">
      <alignment vertical="center" wrapText="1"/>
    </xf>
    <xf numFmtId="180" fontId="58" fillId="0" borderId="21" xfId="0" applyNumberFormat="1" applyFont="1" applyBorder="1" applyAlignment="1">
      <alignment vertical="center" wrapText="1"/>
    </xf>
    <xf numFmtId="0" fontId="58" fillId="0" borderId="30" xfId="0" applyFont="1" applyBorder="1" applyAlignment="1">
      <alignment horizontal="left" vertical="center" wrapText="1"/>
    </xf>
    <xf numFmtId="0" fontId="58" fillId="0" borderId="24" xfId="0" applyFont="1" applyBorder="1" applyAlignment="1">
      <alignment vertical="center" wrapText="1"/>
    </xf>
    <xf numFmtId="0" fontId="58" fillId="0" borderId="24" xfId="0" applyFont="1" applyBorder="1" applyAlignment="1">
      <alignment horizontal="right" vertical="center" wrapText="1"/>
    </xf>
    <xf numFmtId="0" fontId="58" fillId="0" borderId="25" xfId="0" applyFont="1" applyBorder="1" applyAlignment="1">
      <alignment horizontal="right" vertical="center" wrapText="1"/>
    </xf>
    <xf numFmtId="0" fontId="58" fillId="0" borderId="26" xfId="0" applyFont="1" applyBorder="1" applyAlignment="1">
      <alignment horizontal="right" vertical="center" wrapText="1"/>
    </xf>
    <xf numFmtId="0" fontId="58" fillId="0" borderId="9" xfId="0" applyFont="1" applyBorder="1" applyAlignment="1">
      <alignment horizontal="center" vertical="center" wrapText="1"/>
    </xf>
    <xf numFmtId="0" fontId="58" fillId="0" borderId="17" xfId="0" applyFont="1" applyBorder="1" applyAlignment="1">
      <alignment horizontal="center" vertical="center" wrapText="1"/>
    </xf>
    <xf numFmtId="0" fontId="73" fillId="0" borderId="0" xfId="0" applyFont="1" applyAlignment="1">
      <alignment vertical="center" wrapText="1"/>
    </xf>
    <xf numFmtId="0" fontId="58" fillId="0" borderId="11" xfId="0" applyFont="1" applyBorder="1" applyAlignment="1">
      <alignment horizontal="center" vertical="center" textRotation="255" wrapText="1"/>
    </xf>
    <xf numFmtId="0" fontId="58" fillId="0" borderId="9" xfId="0" applyFont="1" applyBorder="1" applyAlignment="1">
      <alignment horizontal="right" vertical="center" wrapText="1"/>
    </xf>
    <xf numFmtId="0" fontId="58" fillId="0" borderId="0" xfId="0" applyFont="1" applyAlignment="1">
      <alignment horizontal="right" vertical="center" wrapText="1"/>
    </xf>
    <xf numFmtId="0" fontId="58" fillId="0" borderId="18" xfId="0" applyFont="1" applyBorder="1" applyAlignment="1">
      <alignment horizontal="right" vertical="center" wrapText="1"/>
    </xf>
    <xf numFmtId="0" fontId="58" fillId="0" borderId="31" xfId="0" applyFont="1" applyBorder="1" applyAlignment="1">
      <alignment horizontal="right" vertical="center" wrapText="1"/>
    </xf>
    <xf numFmtId="0" fontId="58" fillId="0" borderId="0" xfId="0" applyFont="1" applyAlignment="1">
      <alignment vertical="top" wrapText="1"/>
    </xf>
    <xf numFmtId="0" fontId="58" fillId="0" borderId="28" xfId="0" applyFont="1" applyBorder="1" applyAlignment="1">
      <alignment vertical="center" wrapText="1"/>
    </xf>
    <xf numFmtId="0" fontId="58" fillId="0" borderId="19" xfId="0" applyFont="1" applyBorder="1" applyAlignment="1">
      <alignment vertical="center" wrapText="1"/>
    </xf>
    <xf numFmtId="0" fontId="58" fillId="0" borderId="21" xfId="0" applyFont="1" applyBorder="1" applyAlignment="1">
      <alignment vertical="center" wrapText="1"/>
    </xf>
    <xf numFmtId="0" fontId="58" fillId="0" borderId="9" xfId="0" applyFont="1" applyBorder="1" applyAlignment="1">
      <alignment horizontal="right" vertical="top" wrapText="1"/>
    </xf>
    <xf numFmtId="0" fontId="58" fillId="0" borderId="17" xfId="0" applyFont="1" applyBorder="1" applyAlignment="1">
      <alignment horizontal="right" vertical="top" wrapText="1"/>
    </xf>
    <xf numFmtId="179" fontId="58" fillId="0" borderId="30" xfId="0" applyNumberFormat="1" applyFont="1" applyBorder="1" applyAlignment="1">
      <alignment vertical="center" wrapText="1"/>
    </xf>
    <xf numFmtId="0" fontId="58" fillId="0" borderId="24" xfId="0" applyFont="1" applyBorder="1" applyAlignment="1">
      <alignment horizontal="right" vertical="top" wrapText="1"/>
    </xf>
    <xf numFmtId="0" fontId="58" fillId="0" borderId="26" xfId="0" applyFont="1" applyBorder="1" applyAlignment="1">
      <alignment horizontal="right" vertical="top" wrapText="1"/>
    </xf>
    <xf numFmtId="0" fontId="58" fillId="0" borderId="9" xfId="0" applyFont="1" applyBorder="1" applyAlignment="1">
      <alignment horizontal="center" vertical="center" textRotation="255" wrapText="1"/>
    </xf>
    <xf numFmtId="184" fontId="63" fillId="0" borderId="0" xfId="0" applyNumberFormat="1" applyFont="1" applyFill="1" applyAlignment="1">
      <alignment horizontal="center" vertical="center"/>
    </xf>
    <xf numFmtId="58" fontId="36" fillId="0" borderId="0" xfId="0" applyNumberFormat="1" applyFont="1" applyAlignment="1">
      <alignment horizontal="distributed" vertical="center"/>
    </xf>
    <xf numFmtId="0" fontId="36" fillId="0" borderId="0" xfId="0" applyNumberFormat="1" applyFont="1" applyAlignment="1">
      <alignment horizontal="distributed" vertical="center"/>
    </xf>
    <xf numFmtId="0" fontId="65" fillId="34" borderId="0" xfId="0" applyFont="1" applyFill="1" applyAlignment="1">
      <alignment horizontal="center" vertical="center"/>
    </xf>
    <xf numFmtId="0" fontId="40" fillId="34" borderId="0" xfId="0" applyFont="1" applyFill="1" applyAlignment="1">
      <alignment horizontal="center" vertical="center"/>
    </xf>
    <xf numFmtId="0" fontId="44" fillId="0" borderId="0" xfId="0" applyFont="1" applyFill="1" applyAlignment="1">
      <alignment horizontal="left" vertical="center" wrapText="1"/>
    </xf>
    <xf numFmtId="0" fontId="40" fillId="0" borderId="0" xfId="0" applyFont="1" applyAlignment="1">
      <alignment horizontal="center" vertical="center"/>
    </xf>
    <xf numFmtId="0" fontId="42" fillId="0" borderId="71" xfId="0" applyFont="1" applyBorder="1" applyAlignment="1">
      <alignment horizontal="left" wrapText="1"/>
    </xf>
    <xf numFmtId="0" fontId="41" fillId="0" borderId="72" xfId="0" applyFont="1" applyBorder="1" applyAlignment="1">
      <alignment horizontal="center" vertical="center" wrapText="1"/>
    </xf>
    <xf numFmtId="0" fontId="41" fillId="0" borderId="73" xfId="0" applyFont="1" applyBorder="1" applyAlignment="1">
      <alignment horizontal="center" vertical="center" wrapText="1"/>
    </xf>
    <xf numFmtId="0" fontId="41" fillId="0" borderId="9" xfId="0" applyFont="1" applyBorder="1" applyAlignment="1">
      <alignment vertical="center" wrapText="1"/>
    </xf>
    <xf numFmtId="0" fontId="41" fillId="0" borderId="0" xfId="0" applyFont="1" applyBorder="1" applyAlignment="1">
      <alignment vertical="center" wrapText="1"/>
    </xf>
    <xf numFmtId="0" fontId="41" fillId="0" borderId="17" xfId="0" applyFont="1" applyBorder="1" applyAlignment="1">
      <alignment vertical="center" wrapText="1"/>
    </xf>
    <xf numFmtId="0" fontId="41" fillId="0" borderId="30" xfId="0" applyFont="1" applyBorder="1" applyAlignment="1">
      <alignment horizontal="center" vertical="center" wrapText="1"/>
    </xf>
    <xf numFmtId="181" fontId="54" fillId="0" borderId="28" xfId="0" applyNumberFormat="1" applyFont="1" applyBorder="1" applyAlignment="1">
      <alignment vertical="center" wrapText="1"/>
    </xf>
    <xf numFmtId="181" fontId="54" fillId="0" borderId="19" xfId="0" applyNumberFormat="1" applyFont="1" applyBorder="1" applyAlignment="1">
      <alignment vertical="center" wrapText="1"/>
    </xf>
    <xf numFmtId="181" fontId="54" fillId="0" borderId="21" xfId="0" applyNumberFormat="1" applyFont="1" applyBorder="1" applyAlignment="1">
      <alignment vertical="center" wrapText="1"/>
    </xf>
    <xf numFmtId="0" fontId="51" fillId="0" borderId="28" xfId="0" applyFont="1" applyBorder="1" applyAlignment="1">
      <alignment horizontal="center" vertical="center" shrinkToFit="1"/>
    </xf>
    <xf numFmtId="0" fontId="51" fillId="0" borderId="21" xfId="0" applyFont="1" applyBorder="1" applyAlignment="1">
      <alignment horizontal="center" vertical="center" shrinkToFit="1"/>
    </xf>
    <xf numFmtId="0" fontId="41" fillId="0" borderId="0" xfId="0" applyFont="1" applyAlignment="1">
      <alignment vertical="top" wrapText="1"/>
    </xf>
    <xf numFmtId="0" fontId="43" fillId="0" borderId="30" xfId="0" applyFont="1" applyBorder="1" applyAlignment="1">
      <alignment vertical="center" wrapText="1"/>
    </xf>
    <xf numFmtId="0" fontId="41" fillId="0" borderId="30" xfId="0" applyFont="1" applyBorder="1" applyAlignment="1">
      <alignment vertical="center" wrapText="1"/>
    </xf>
    <xf numFmtId="0" fontId="41" fillId="34" borderId="24" xfId="0" applyFont="1" applyFill="1" applyBorder="1" applyAlignment="1">
      <alignment vertical="center" wrapText="1"/>
    </xf>
    <xf numFmtId="0" fontId="41" fillId="34" borderId="25" xfId="0" applyFont="1" applyFill="1" applyBorder="1" applyAlignment="1">
      <alignment vertical="center" wrapText="1"/>
    </xf>
    <xf numFmtId="0" fontId="41" fillId="34" borderId="26" xfId="0" applyFont="1" applyFill="1" applyBorder="1" applyAlignment="1">
      <alignment vertical="center" wrapText="1"/>
    </xf>
    <xf numFmtId="0" fontId="41" fillId="34" borderId="9" xfId="0" applyFont="1" applyFill="1" applyBorder="1" applyAlignment="1">
      <alignment vertical="center" wrapText="1"/>
    </xf>
    <xf numFmtId="0" fontId="41" fillId="34" borderId="0" xfId="0" applyFont="1" applyFill="1" applyBorder="1" applyAlignment="1">
      <alignment vertical="center" wrapText="1"/>
    </xf>
    <xf numFmtId="0" fontId="41" fillId="34" borderId="17" xfId="0" applyFont="1" applyFill="1" applyBorder="1" applyAlignment="1">
      <alignment vertical="center" wrapText="1"/>
    </xf>
    <xf numFmtId="0" fontId="41" fillId="34" borderId="18" xfId="0" applyFont="1" applyFill="1" applyBorder="1" applyAlignment="1">
      <alignment vertical="center" wrapText="1"/>
    </xf>
    <xf numFmtId="0" fontId="41" fillId="34" borderId="31" xfId="0" applyFont="1" applyFill="1" applyBorder="1" applyAlignment="1">
      <alignment vertical="center" wrapText="1"/>
    </xf>
    <xf numFmtId="0" fontId="41" fillId="34" borderId="22" xfId="0" applyFont="1" applyFill="1" applyBorder="1" applyAlignment="1">
      <alignment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1" fillId="0" borderId="0" xfId="0" applyFont="1" applyAlignment="1">
      <alignment vertical="center"/>
    </xf>
    <xf numFmtId="0" fontId="60" fillId="0" borderId="28" xfId="0" applyFont="1" applyBorder="1" applyAlignment="1">
      <alignment horizontal="left" vertical="center" wrapText="1"/>
    </xf>
    <xf numFmtId="0" fontId="60" fillId="0" borderId="19" xfId="0" applyFont="1" applyBorder="1" applyAlignment="1">
      <alignment horizontal="left" vertical="center" wrapText="1"/>
    </xf>
    <xf numFmtId="181" fontId="54" fillId="0" borderId="9" xfId="0" applyNumberFormat="1" applyFont="1" applyBorder="1" applyAlignment="1">
      <alignment horizontal="right" vertical="center" wrapText="1"/>
    </xf>
    <xf numFmtId="181" fontId="54" fillId="0" borderId="0" xfId="0" applyNumberFormat="1" applyFont="1" applyAlignment="1">
      <alignment horizontal="right" vertical="center" wrapText="1"/>
    </xf>
    <xf numFmtId="181" fontId="54" fillId="0" borderId="17" xfId="0" applyNumberFormat="1" applyFont="1" applyBorder="1" applyAlignment="1">
      <alignment horizontal="right" vertical="center" wrapText="1"/>
    </xf>
    <xf numFmtId="0" fontId="41" fillId="34" borderId="9" xfId="0" applyFont="1" applyFill="1" applyBorder="1" applyAlignment="1">
      <alignment horizontal="center" vertical="center" wrapText="1"/>
    </xf>
    <xf numFmtId="0" fontId="41" fillId="34" borderId="17" xfId="0" applyFont="1" applyFill="1" applyBorder="1" applyAlignment="1">
      <alignment horizontal="center" vertical="center" wrapText="1"/>
    </xf>
    <xf numFmtId="0" fontId="41" fillId="0" borderId="24" xfId="0" applyFont="1" applyBorder="1" applyAlignment="1">
      <alignment vertical="center" wrapText="1"/>
    </xf>
    <xf numFmtId="0" fontId="41" fillId="0" borderId="25" xfId="0" applyFont="1" applyBorder="1" applyAlignment="1">
      <alignment vertical="center" wrapText="1"/>
    </xf>
    <xf numFmtId="0" fontId="41" fillId="0" borderId="26" xfId="0" applyFont="1" applyBorder="1" applyAlignment="1">
      <alignment vertical="center" wrapText="1"/>
    </xf>
    <xf numFmtId="0" fontId="41" fillId="0" borderId="24" xfId="0" applyFont="1" applyBorder="1" applyAlignment="1">
      <alignment horizontal="right" vertical="center" wrapText="1"/>
    </xf>
    <xf numFmtId="0" fontId="41" fillId="0" borderId="25" xfId="0" applyFont="1" applyBorder="1" applyAlignment="1">
      <alignment horizontal="right" vertical="center" wrapText="1"/>
    </xf>
    <xf numFmtId="0" fontId="41" fillId="0" borderId="26" xfId="0" applyFont="1" applyBorder="1" applyAlignment="1">
      <alignment horizontal="right" vertical="center" wrapText="1"/>
    </xf>
    <xf numFmtId="0" fontId="41" fillId="0" borderId="9" xfId="0" applyFont="1" applyBorder="1" applyAlignment="1">
      <alignment horizontal="center" vertical="center" wrapText="1"/>
    </xf>
    <xf numFmtId="0" fontId="41" fillId="0" borderId="17" xfId="0" applyFont="1" applyBorder="1" applyAlignment="1">
      <alignment horizontal="center" vertical="center" wrapText="1"/>
    </xf>
    <xf numFmtId="0" fontId="39" fillId="0" borderId="29" xfId="0" applyFont="1" applyBorder="1" applyAlignment="1">
      <alignment horizontal="center" vertical="center" wrapText="1"/>
    </xf>
    <xf numFmtId="180" fontId="39" fillId="0" borderId="30" xfId="0" applyNumberFormat="1" applyFont="1" applyBorder="1" applyAlignment="1">
      <alignment vertical="center" wrapText="1"/>
    </xf>
    <xf numFmtId="180" fontId="52" fillId="34" borderId="9" xfId="0" applyNumberFormat="1" applyFont="1" applyFill="1" applyBorder="1" applyAlignment="1">
      <alignment vertical="center" wrapText="1"/>
    </xf>
    <xf numFmtId="180" fontId="52" fillId="34" borderId="17" xfId="0" applyNumberFormat="1" applyFont="1" applyFill="1" applyBorder="1" applyAlignment="1">
      <alignment vertical="center" wrapText="1"/>
    </xf>
    <xf numFmtId="180" fontId="41" fillId="0" borderId="28" xfId="0" applyNumberFormat="1" applyFont="1" applyBorder="1" applyAlignment="1">
      <alignment vertical="center" wrapText="1"/>
    </xf>
    <xf numFmtId="180" fontId="41" fillId="0" borderId="21" xfId="0" applyNumberFormat="1" applyFont="1" applyBorder="1" applyAlignment="1">
      <alignment vertical="center" wrapText="1"/>
    </xf>
    <xf numFmtId="0" fontId="41" fillId="0" borderId="30" xfId="0" applyFont="1" applyBorder="1" applyAlignment="1">
      <alignment horizontal="left" vertical="center" wrapText="1"/>
    </xf>
    <xf numFmtId="0" fontId="52" fillId="0" borderId="21" xfId="0" applyFont="1" applyBorder="1" applyAlignment="1">
      <alignment horizontal="center" vertical="center" wrapText="1"/>
    </xf>
    <xf numFmtId="0" fontId="52" fillId="0" borderId="30" xfId="0" applyFont="1" applyBorder="1" applyAlignment="1">
      <alignment horizontal="center" vertical="center" wrapText="1"/>
    </xf>
    <xf numFmtId="179" fontId="52" fillId="0" borderId="30" xfId="0" applyNumberFormat="1" applyFont="1" applyBorder="1" applyAlignment="1">
      <alignment vertical="center" wrapText="1"/>
    </xf>
    <xf numFmtId="0" fontId="52" fillId="0" borderId="24" xfId="0" applyFont="1" applyBorder="1" applyAlignment="1">
      <alignment vertical="center" wrapText="1"/>
    </xf>
    <xf numFmtId="0" fontId="52" fillId="0" borderId="25" xfId="0" applyFont="1" applyBorder="1" applyAlignment="1">
      <alignment vertical="center" wrapText="1"/>
    </xf>
    <xf numFmtId="0" fontId="52" fillId="0" borderId="26" xfId="0" applyFont="1" applyBorder="1" applyAlignment="1">
      <alignment vertical="center" wrapText="1"/>
    </xf>
    <xf numFmtId="0" fontId="52" fillId="0" borderId="24" xfId="0" applyFont="1" applyBorder="1" applyAlignment="1">
      <alignment horizontal="right" vertical="top" wrapText="1"/>
    </xf>
    <xf numFmtId="0" fontId="52" fillId="0" borderId="26" xfId="0" applyFont="1" applyBorder="1" applyAlignment="1">
      <alignment horizontal="right" vertical="top" wrapText="1"/>
    </xf>
    <xf numFmtId="0" fontId="39" fillId="0" borderId="9" xfId="0" applyFont="1" applyBorder="1" applyAlignment="1">
      <alignment horizontal="center" vertical="center" textRotation="255" wrapText="1"/>
    </xf>
    <xf numFmtId="0" fontId="52" fillId="34" borderId="9" xfId="0" applyFont="1" applyFill="1" applyBorder="1" applyAlignment="1">
      <alignment vertical="center" wrapText="1"/>
    </xf>
    <xf numFmtId="0" fontId="52" fillId="34" borderId="0" xfId="0" applyFont="1" applyFill="1" applyAlignment="1">
      <alignment vertical="center" wrapText="1"/>
    </xf>
    <xf numFmtId="0" fontId="52" fillId="34" borderId="17" xfId="0" applyFont="1" applyFill="1" applyBorder="1" applyAlignment="1">
      <alignment vertical="center" wrapText="1"/>
    </xf>
    <xf numFmtId="0" fontId="39" fillId="0" borderId="0" xfId="0" applyFont="1" applyBorder="1" applyAlignment="1">
      <alignment vertical="center" wrapText="1"/>
    </xf>
    <xf numFmtId="0" fontId="39" fillId="0" borderId="9" xfId="0" applyFont="1" applyBorder="1" applyAlignment="1">
      <alignment horizontal="right" vertical="top" wrapText="1"/>
    </xf>
    <xf numFmtId="0" fontId="39" fillId="0" borderId="17" xfId="0" applyFont="1" applyBorder="1" applyAlignment="1">
      <alignment horizontal="right" vertical="top" wrapText="1"/>
    </xf>
    <xf numFmtId="0" fontId="24" fillId="0" borderId="0" xfId="0" applyFont="1" applyBorder="1" applyAlignment="1">
      <alignment vertical="center" wrapText="1"/>
    </xf>
    <xf numFmtId="0" fontId="39" fillId="0" borderId="11" xfId="0" applyFont="1" applyBorder="1" applyAlignment="1">
      <alignment horizontal="center" vertical="center" textRotation="255" wrapText="1"/>
    </xf>
    <xf numFmtId="0" fontId="39" fillId="0" borderId="28" xfId="0" applyFont="1" applyBorder="1" applyAlignment="1">
      <alignment horizontal="center" vertical="center" wrapText="1"/>
    </xf>
    <xf numFmtId="0" fontId="39" fillId="0" borderId="19"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9" xfId="0" applyFont="1" applyBorder="1" applyAlignment="1">
      <alignment vertical="center" wrapText="1"/>
    </xf>
    <xf numFmtId="0" fontId="39" fillId="0" borderId="17" xfId="0" applyFont="1" applyBorder="1" applyAlignment="1">
      <alignment vertical="center" wrapText="1"/>
    </xf>
    <xf numFmtId="0" fontId="39" fillId="0" borderId="30" xfId="0" applyFont="1" applyBorder="1" applyAlignment="1">
      <alignment horizontal="center" vertical="center" wrapText="1"/>
    </xf>
    <xf numFmtId="0" fontId="39" fillId="0" borderId="25" xfId="0" applyFont="1" applyBorder="1" applyAlignment="1">
      <alignment vertical="center" wrapText="1"/>
    </xf>
    <xf numFmtId="0" fontId="39" fillId="0" borderId="26" xfId="0" applyFont="1" applyBorder="1" applyAlignment="1">
      <alignment vertical="center" wrapText="1"/>
    </xf>
    <xf numFmtId="0" fontId="43" fillId="0" borderId="9" xfId="0" applyFont="1" applyFill="1" applyBorder="1" applyAlignment="1">
      <alignment horizontal="right" vertical="center" wrapText="1"/>
    </xf>
    <xf numFmtId="0" fontId="39" fillId="0" borderId="0" xfId="0" applyFont="1" applyFill="1" applyBorder="1" applyAlignment="1">
      <alignment horizontal="right" vertical="center" wrapText="1"/>
    </xf>
    <xf numFmtId="0" fontId="43" fillId="0" borderId="18" xfId="0" applyFont="1" applyFill="1" applyBorder="1" applyAlignment="1">
      <alignment horizontal="right" vertical="center" wrapText="1"/>
    </xf>
    <xf numFmtId="0" fontId="39" fillId="0" borderId="31" xfId="0" applyFont="1" applyFill="1" applyBorder="1" applyAlignment="1">
      <alignment horizontal="right" vertical="center" wrapText="1"/>
    </xf>
    <xf numFmtId="0" fontId="66" fillId="0" borderId="30" xfId="0" applyFont="1" applyBorder="1" applyAlignment="1">
      <alignment horizontal="center" vertical="center" wrapText="1"/>
    </xf>
    <xf numFmtId="0" fontId="60" fillId="0" borderId="30" xfId="0" applyFont="1" applyBorder="1" applyAlignment="1">
      <alignment horizontal="center" vertical="center" wrapText="1"/>
    </xf>
    <xf numFmtId="0" fontId="66" fillId="0" borderId="28" xfId="0" applyFont="1" applyBorder="1" applyAlignment="1">
      <alignment horizontal="center" vertical="center" wrapText="1"/>
    </xf>
    <xf numFmtId="0" fontId="66" fillId="0" borderId="19" xfId="0" applyFont="1" applyBorder="1" applyAlignment="1">
      <alignment horizontal="center" vertical="center" wrapText="1"/>
    </xf>
    <xf numFmtId="0" fontId="66" fillId="0" borderId="21" xfId="0" applyFont="1" applyBorder="1" applyAlignment="1">
      <alignment horizontal="center" vertical="center" wrapText="1"/>
    </xf>
    <xf numFmtId="0" fontId="38" fillId="0" borderId="0" xfId="0" applyFont="1" applyAlignment="1">
      <alignment vertical="center" wrapText="1"/>
    </xf>
    <xf numFmtId="0" fontId="37" fillId="34" borderId="0" xfId="0" applyFont="1" applyFill="1" applyAlignment="1">
      <alignment vertical="center"/>
    </xf>
    <xf numFmtId="176" fontId="47" fillId="33" borderId="7" xfId="0" applyNumberFormat="1" applyFont="1" applyFill="1" applyBorder="1" applyAlignment="1">
      <alignment vertical="center" shrinkToFit="1"/>
    </xf>
    <xf numFmtId="176" fontId="47" fillId="33" borderId="0" xfId="0" applyNumberFormat="1" applyFont="1" applyFill="1" applyBorder="1" applyAlignment="1">
      <alignment vertical="center" shrinkToFit="1"/>
    </xf>
    <xf numFmtId="176" fontId="47" fillId="33" borderId="17" xfId="0" applyNumberFormat="1" applyFont="1" applyFill="1" applyBorder="1" applyAlignment="1">
      <alignment vertical="center" shrinkToFit="1"/>
    </xf>
    <xf numFmtId="176" fontId="47" fillId="33" borderId="9" xfId="0" applyNumberFormat="1" applyFont="1" applyFill="1" applyBorder="1" applyAlignment="1">
      <alignment vertical="center" shrinkToFit="1"/>
    </xf>
    <xf numFmtId="0" fontId="47" fillId="33" borderId="7" xfId="0" applyFont="1" applyFill="1" applyBorder="1" applyAlignment="1">
      <alignment vertical="center"/>
    </xf>
    <xf numFmtId="0" fontId="47" fillId="33" borderId="0" xfId="0" applyFont="1" applyFill="1" applyBorder="1" applyAlignment="1">
      <alignment vertical="center"/>
    </xf>
    <xf numFmtId="0" fontId="47" fillId="33" borderId="5" xfId="0" applyFont="1" applyFill="1" applyBorder="1" applyAlignment="1">
      <alignment vertical="center"/>
    </xf>
    <xf numFmtId="0" fontId="46" fillId="0" borderId="0" xfId="0" applyFont="1" applyBorder="1" applyAlignment="1">
      <alignment vertical="center" wrapText="1"/>
    </xf>
    <xf numFmtId="182" fontId="47" fillId="34" borderId="0" xfId="0" applyNumberFormat="1" applyFont="1" applyFill="1" applyBorder="1" applyAlignment="1">
      <alignment horizontal="right" vertical="center"/>
    </xf>
    <xf numFmtId="0" fontId="47" fillId="34" borderId="38" xfId="0" applyFont="1" applyFill="1" applyBorder="1" applyAlignment="1">
      <alignment horizontal="left" vertical="center" wrapText="1"/>
    </xf>
    <xf numFmtId="0" fontId="47" fillId="34" borderId="39" xfId="0" applyFont="1" applyFill="1" applyBorder="1" applyAlignment="1">
      <alignment horizontal="left" vertical="center" wrapText="1"/>
    </xf>
    <xf numFmtId="0" fontId="47" fillId="0" borderId="37" xfId="0" applyFont="1" applyBorder="1" applyAlignment="1">
      <alignment horizontal="center" vertical="center"/>
    </xf>
    <xf numFmtId="0" fontId="47" fillId="0" borderId="38" xfId="0" applyFont="1" applyBorder="1" applyAlignment="1">
      <alignment horizontal="center" vertical="center"/>
    </xf>
    <xf numFmtId="0" fontId="47" fillId="0" borderId="39" xfId="0" applyFont="1" applyBorder="1" applyAlignment="1">
      <alignment horizontal="center" vertical="center"/>
    </xf>
    <xf numFmtId="0" fontId="47" fillId="0" borderId="4" xfId="0" applyFont="1" applyBorder="1" applyAlignment="1">
      <alignment horizontal="center" vertical="center"/>
    </xf>
    <xf numFmtId="0" fontId="47" fillId="0" borderId="8" xfId="0" applyFont="1" applyBorder="1" applyAlignment="1">
      <alignment horizontal="center" vertical="center"/>
    </xf>
    <xf numFmtId="0" fontId="47" fillId="0" borderId="6" xfId="0" applyFont="1" applyBorder="1" applyAlignment="1">
      <alignment horizontal="center" vertical="center"/>
    </xf>
    <xf numFmtId="0" fontId="46" fillId="0" borderId="43" xfId="0" applyFont="1" applyBorder="1" applyAlignment="1">
      <alignment horizontal="center" vertical="center" wrapText="1"/>
    </xf>
    <xf numFmtId="0" fontId="46" fillId="0" borderId="20" xfId="0" applyFont="1" applyBorder="1" applyAlignment="1">
      <alignment horizontal="center" vertical="center" wrapText="1"/>
    </xf>
    <xf numFmtId="0" fontId="47" fillId="34" borderId="13" xfId="0" applyFont="1" applyFill="1" applyBorder="1" applyAlignment="1">
      <alignment vertical="center" shrinkToFit="1"/>
    </xf>
    <xf numFmtId="0" fontId="47" fillId="34" borderId="10" xfId="0" applyFont="1" applyFill="1" applyBorder="1" applyAlignment="1">
      <alignment vertical="center" shrinkToFit="1"/>
    </xf>
    <xf numFmtId="0" fontId="47" fillId="34" borderId="12" xfId="0" applyFont="1" applyFill="1" applyBorder="1" applyAlignment="1">
      <alignment vertical="center" shrinkToFit="1"/>
    </xf>
    <xf numFmtId="0" fontId="47" fillId="0" borderId="27" xfId="0" applyFont="1" applyBorder="1" applyAlignment="1">
      <alignment horizontal="center" vertical="center"/>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34" borderId="16" xfId="0" applyFont="1" applyFill="1" applyBorder="1" applyAlignment="1">
      <alignment vertical="center" shrinkToFit="1"/>
    </xf>
    <xf numFmtId="0" fontId="48" fillId="34" borderId="10" xfId="0" applyFont="1" applyFill="1" applyBorder="1" applyAlignment="1">
      <alignment vertical="center" shrinkToFit="1"/>
    </xf>
    <xf numFmtId="0" fontId="47" fillId="34" borderId="15" xfId="0" applyFont="1" applyFill="1" applyBorder="1" applyAlignment="1">
      <alignment vertical="center" shrinkToFit="1"/>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6" fillId="34" borderId="4" xfId="0" applyFont="1" applyFill="1" applyBorder="1" applyAlignment="1">
      <alignment vertical="center" wrapText="1" shrinkToFit="1"/>
    </xf>
    <xf numFmtId="0" fontId="46" fillId="34" borderId="8" xfId="0" applyFont="1" applyFill="1" applyBorder="1" applyAlignment="1">
      <alignment vertical="center" wrapText="1" shrinkToFit="1"/>
    </xf>
    <xf numFmtId="0" fontId="46" fillId="34" borderId="6" xfId="0" applyFont="1" applyFill="1" applyBorder="1" applyAlignment="1">
      <alignment vertical="center" wrapText="1" shrinkToFit="1"/>
    </xf>
    <xf numFmtId="0" fontId="46" fillId="0" borderId="47" xfId="0" applyFont="1" applyBorder="1" applyAlignment="1">
      <alignment horizontal="center" vertical="center" wrapText="1"/>
    </xf>
    <xf numFmtId="0" fontId="46" fillId="0" borderId="45" xfId="0" applyFont="1" applyBorder="1" applyAlignment="1">
      <alignment horizontal="center" vertical="center" wrapText="1"/>
    </xf>
    <xf numFmtId="0" fontId="46" fillId="0" borderId="48" xfId="0" applyFont="1" applyBorder="1" applyAlignment="1">
      <alignment horizontal="center" vertical="center" wrapText="1"/>
    </xf>
    <xf numFmtId="0" fontId="47" fillId="0" borderId="43" xfId="0" applyFont="1" applyBorder="1" applyAlignment="1">
      <alignment horizontal="center" vertical="center"/>
    </xf>
    <xf numFmtId="0" fontId="47" fillId="0" borderId="44" xfId="0" applyFont="1" applyBorder="1" applyAlignment="1">
      <alignment horizontal="center" vertical="center"/>
    </xf>
    <xf numFmtId="0" fontId="47" fillId="0" borderId="20" xfId="0" applyFont="1" applyBorder="1" applyAlignment="1">
      <alignment horizontal="center" vertical="center"/>
    </xf>
    <xf numFmtId="0" fontId="46" fillId="0" borderId="44" xfId="0" applyFont="1" applyBorder="1" applyAlignment="1">
      <alignment horizontal="center" vertical="center" wrapText="1"/>
    </xf>
    <xf numFmtId="0" fontId="46" fillId="34" borderId="7" xfId="0" applyFont="1" applyFill="1" applyBorder="1" applyAlignment="1">
      <alignment horizontal="distributed" vertical="center" wrapText="1"/>
    </xf>
    <xf numFmtId="0" fontId="46" fillId="34" borderId="5" xfId="0" applyFont="1" applyFill="1" applyBorder="1" applyAlignment="1">
      <alignment horizontal="distributed" vertical="center" wrapText="1"/>
    </xf>
    <xf numFmtId="0" fontId="46"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6" xfId="0" applyFont="1" applyBorder="1" applyAlignment="1">
      <alignment horizontal="center" vertical="center" wrapText="1"/>
    </xf>
    <xf numFmtId="179" fontId="46" fillId="34" borderId="7" xfId="0" applyNumberFormat="1" applyFont="1" applyFill="1" applyBorder="1" applyAlignment="1">
      <alignment vertical="center" shrinkToFit="1"/>
    </xf>
    <xf numFmtId="179" fontId="46" fillId="34" borderId="0" xfId="0" applyNumberFormat="1" applyFont="1" applyFill="1" applyBorder="1" applyAlignment="1">
      <alignment vertical="center" shrinkToFit="1"/>
    </xf>
    <xf numFmtId="179" fontId="46" fillId="34" borderId="5" xfId="0" applyNumberFormat="1" applyFont="1" applyFill="1" applyBorder="1" applyAlignment="1">
      <alignment vertical="center" shrinkToFit="1"/>
    </xf>
    <xf numFmtId="179" fontId="47" fillId="34" borderId="7" xfId="0" applyNumberFormat="1" applyFont="1" applyFill="1" applyBorder="1" applyAlignment="1">
      <alignment vertical="center" shrinkToFit="1"/>
    </xf>
    <xf numFmtId="179" fontId="47" fillId="34" borderId="0" xfId="0" applyNumberFormat="1" applyFont="1" applyFill="1" applyBorder="1" applyAlignment="1">
      <alignment vertical="center" shrinkToFit="1"/>
    </xf>
    <xf numFmtId="179" fontId="47" fillId="34" borderId="5" xfId="0" applyNumberFormat="1" applyFont="1" applyFill="1" applyBorder="1" applyAlignment="1">
      <alignment vertical="center" shrinkToFit="1"/>
    </xf>
    <xf numFmtId="176" fontId="47" fillId="34" borderId="7" xfId="0" applyNumberFormat="1" applyFont="1" applyFill="1" applyBorder="1" applyAlignment="1">
      <alignment vertical="center" shrinkToFit="1"/>
    </xf>
    <xf numFmtId="176" fontId="47" fillId="34" borderId="0" xfId="0" applyNumberFormat="1" applyFont="1" applyFill="1" applyBorder="1" applyAlignment="1">
      <alignment vertical="center" shrinkToFit="1"/>
    </xf>
    <xf numFmtId="176" fontId="47" fillId="34" borderId="5" xfId="0" applyNumberFormat="1" applyFont="1" applyFill="1" applyBorder="1" applyAlignment="1">
      <alignment vertical="center" shrinkToFit="1"/>
    </xf>
    <xf numFmtId="179" fontId="46" fillId="0" borderId="4" xfId="0" applyNumberFormat="1" applyFont="1" applyBorder="1" applyAlignment="1">
      <alignment vertical="center" shrinkToFit="1"/>
    </xf>
    <xf numFmtId="179" fontId="46" fillId="0" borderId="8" xfId="0" applyNumberFormat="1" applyFont="1" applyBorder="1" applyAlignment="1">
      <alignment vertical="center" shrinkToFit="1"/>
    </xf>
    <xf numFmtId="179" fontId="46" fillId="0" borderId="6" xfId="0" applyNumberFormat="1" applyFont="1" applyBorder="1" applyAlignment="1">
      <alignment vertical="center" shrinkToFit="1"/>
    </xf>
    <xf numFmtId="179" fontId="47" fillId="0" borderId="4" xfId="0" applyNumberFormat="1" applyFont="1" applyBorder="1" applyAlignment="1">
      <alignment vertical="center" shrinkToFit="1"/>
    </xf>
    <xf numFmtId="179" fontId="47" fillId="0" borderId="8" xfId="0" applyNumberFormat="1" applyFont="1" applyBorder="1" applyAlignment="1">
      <alignment vertical="center" shrinkToFit="1"/>
    </xf>
    <xf numFmtId="179" fontId="47" fillId="0" borderId="6" xfId="0" applyNumberFormat="1" applyFont="1" applyBorder="1" applyAlignment="1">
      <alignment vertical="center" shrinkToFit="1"/>
    </xf>
    <xf numFmtId="176" fontId="47" fillId="0" borderId="4" xfId="0" applyNumberFormat="1" applyFont="1" applyBorder="1" applyAlignment="1">
      <alignment vertical="center" shrinkToFit="1"/>
    </xf>
    <xf numFmtId="176" fontId="47" fillId="0" borderId="8" xfId="0" applyNumberFormat="1" applyFont="1" applyBorder="1" applyAlignment="1">
      <alignment vertical="center" shrinkToFit="1"/>
    </xf>
    <xf numFmtId="176" fontId="47" fillId="0" borderId="6" xfId="0" applyNumberFormat="1" applyFont="1" applyBorder="1" applyAlignment="1">
      <alignment vertical="center" shrinkToFit="1"/>
    </xf>
    <xf numFmtId="0" fontId="46" fillId="0" borderId="3" xfId="0" applyFont="1" applyBorder="1" applyAlignment="1">
      <alignment horizontal="center" vertical="center"/>
    </xf>
    <xf numFmtId="0" fontId="46" fillId="0" borderId="2" xfId="0" applyFont="1" applyBorder="1" applyAlignment="1">
      <alignment horizontal="center" vertical="center"/>
    </xf>
    <xf numFmtId="0" fontId="47" fillId="0" borderId="32" xfId="0" applyNumberFormat="1" applyFont="1" applyBorder="1" applyAlignment="1">
      <alignment horizontal="center" vertical="center"/>
    </xf>
    <xf numFmtId="0" fontId="47" fillId="0" borderId="33" xfId="0" applyNumberFormat="1" applyFont="1" applyBorder="1" applyAlignment="1">
      <alignment horizontal="center" vertical="center"/>
    </xf>
    <xf numFmtId="0" fontId="47" fillId="0" borderId="34" xfId="0" applyNumberFormat="1" applyFont="1" applyBorder="1" applyAlignment="1">
      <alignment horizontal="center" vertical="center"/>
    </xf>
    <xf numFmtId="0" fontId="47" fillId="0" borderId="35" xfId="0" applyFont="1" applyBorder="1" applyAlignment="1">
      <alignment horizontal="center" vertical="center"/>
    </xf>
    <xf numFmtId="0" fontId="47" fillId="0" borderId="33" xfId="0" applyFont="1" applyBorder="1" applyAlignment="1">
      <alignment horizontal="center" vertical="center"/>
    </xf>
    <xf numFmtId="0" fontId="47" fillId="0" borderId="36" xfId="0" applyFont="1" applyBorder="1" applyAlignment="1">
      <alignment horizontal="center" vertical="center"/>
    </xf>
    <xf numFmtId="0" fontId="47" fillId="0" borderId="40" xfId="0" applyFont="1" applyBorder="1" applyAlignment="1">
      <alignment horizontal="center" vertical="center"/>
    </xf>
    <xf numFmtId="0" fontId="47" fillId="0" borderId="41" xfId="0" applyFont="1" applyBorder="1" applyAlignment="1">
      <alignment horizontal="center" vertical="center"/>
    </xf>
    <xf numFmtId="0" fontId="47" fillId="0" borderId="42" xfId="0" applyFont="1" applyBorder="1" applyAlignment="1">
      <alignment horizontal="center" vertical="center"/>
    </xf>
    <xf numFmtId="0" fontId="35" fillId="34" borderId="0" xfId="0" applyFont="1" applyFill="1" applyAlignment="1">
      <alignment vertical="center" wrapText="1"/>
    </xf>
    <xf numFmtId="0" fontId="37" fillId="34" borderId="0" xfId="0" applyFont="1" applyFill="1" applyAlignment="1">
      <alignment horizontal="center" vertical="center"/>
    </xf>
    <xf numFmtId="0" fontId="35" fillId="34" borderId="0" xfId="0" applyFont="1" applyFill="1" applyAlignment="1">
      <alignment horizontal="center" vertical="center"/>
    </xf>
    <xf numFmtId="0" fontId="36"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vertical="center"/>
    </xf>
    <xf numFmtId="177" fontId="36" fillId="34" borderId="0" xfId="0" applyNumberFormat="1" applyFont="1" applyFill="1" applyAlignment="1">
      <alignment horizontal="right" vertical="center" shrinkToFit="1"/>
    </xf>
    <xf numFmtId="0" fontId="68" fillId="0" borderId="0" xfId="0" applyFont="1" applyAlignment="1">
      <alignment vertical="center" wrapText="1"/>
    </xf>
    <xf numFmtId="177" fontId="69" fillId="34" borderId="0" xfId="0" applyNumberFormat="1" applyFont="1" applyFill="1" applyAlignment="1">
      <alignment horizontal="right" vertical="center" shrinkToFit="1"/>
    </xf>
    <xf numFmtId="0" fontId="68" fillId="0" borderId="0" xfId="0" applyFont="1" applyAlignment="1">
      <alignment vertical="top" wrapText="1"/>
    </xf>
    <xf numFmtId="0" fontId="33" fillId="0" borderId="0" xfId="43" applyFont="1" applyAlignment="1">
      <alignment horizontal="center" vertical="center"/>
    </xf>
    <xf numFmtId="0" fontId="32" fillId="0" borderId="30" xfId="43" applyFont="1" applyBorder="1" applyAlignment="1">
      <alignment horizontal="center" vertical="center"/>
    </xf>
    <xf numFmtId="0" fontId="32" fillId="0" borderId="30" xfId="43" applyFont="1" applyBorder="1" applyAlignment="1">
      <alignment horizontal="center" vertical="center" wrapText="1"/>
    </xf>
    <xf numFmtId="0" fontId="32" fillId="0" borderId="28" xfId="43" applyFont="1" applyBorder="1" applyAlignment="1">
      <alignment horizontal="center" vertical="center"/>
    </xf>
    <xf numFmtId="0" fontId="32" fillId="0" borderId="19" xfId="43" applyFont="1" applyBorder="1" applyAlignment="1">
      <alignment horizontal="center" vertical="center"/>
    </xf>
    <xf numFmtId="0" fontId="32" fillId="0" borderId="21" xfId="43" applyFont="1" applyBorder="1" applyAlignment="1">
      <alignment horizontal="center" vertical="center"/>
    </xf>
    <xf numFmtId="0" fontId="49" fillId="34" borderId="0" xfId="0" applyFont="1" applyFill="1" applyAlignment="1">
      <alignment horizontal="distributed" vertical="center"/>
    </xf>
    <xf numFmtId="0" fontId="76" fillId="34" borderId="0" xfId="0" applyFont="1" applyFill="1" applyAlignment="1">
      <alignment horizontal="distributed" vertical="center"/>
    </xf>
    <xf numFmtId="58" fontId="49" fillId="34" borderId="0" xfId="0" applyNumberFormat="1" applyFont="1" applyFill="1" applyAlignment="1">
      <alignment horizontal="distributed" vertical="center"/>
    </xf>
    <xf numFmtId="58" fontId="76" fillId="34" borderId="0" xfId="0" applyNumberFormat="1" applyFont="1" applyFill="1" applyAlignment="1">
      <alignment horizontal="distributed" vertical="center"/>
    </xf>
    <xf numFmtId="0" fontId="49" fillId="34" borderId="0" xfId="0" applyFont="1" applyFill="1" applyAlignment="1">
      <alignment vertical="center" shrinkToFit="1"/>
    </xf>
    <xf numFmtId="0" fontId="64" fillId="34" borderId="75" xfId="0" applyFont="1" applyFill="1" applyBorder="1" applyAlignment="1">
      <alignment vertical="center" wrapText="1"/>
    </xf>
    <xf numFmtId="0" fontId="61" fillId="34" borderId="28" xfId="0" applyFont="1" applyFill="1" applyBorder="1" applyAlignment="1">
      <alignment horizontal="center" vertical="center" wrapText="1"/>
    </xf>
    <xf numFmtId="0" fontId="61" fillId="34" borderId="19" xfId="0" applyFont="1" applyFill="1" applyBorder="1" applyAlignment="1">
      <alignment horizontal="center" vertical="center" wrapText="1"/>
    </xf>
    <xf numFmtId="0" fontId="61" fillId="34" borderId="21" xfId="0" applyFont="1" applyFill="1" applyBorder="1" applyAlignment="1">
      <alignment horizontal="center" vertical="center" wrapText="1"/>
    </xf>
    <xf numFmtId="0" fontId="61" fillId="34" borderId="28" xfId="0" applyFont="1" applyFill="1" applyBorder="1" applyAlignment="1">
      <alignment vertical="center" wrapText="1"/>
    </xf>
    <xf numFmtId="0" fontId="61" fillId="34" borderId="19" xfId="0" applyFont="1" applyFill="1" applyBorder="1" applyAlignment="1">
      <alignment vertical="center" wrapText="1"/>
    </xf>
    <xf numFmtId="0" fontId="61" fillId="34" borderId="21" xfId="0" applyFont="1" applyFill="1" applyBorder="1" applyAlignment="1">
      <alignment vertical="center" wrapText="1"/>
    </xf>
    <xf numFmtId="0" fontId="61" fillId="34" borderId="30" xfId="0" applyFont="1" applyFill="1" applyBorder="1" applyAlignment="1">
      <alignment vertical="center" wrapText="1"/>
    </xf>
    <xf numFmtId="0" fontId="78" fillId="34" borderId="28" xfId="0" applyFont="1" applyFill="1" applyBorder="1" applyAlignment="1">
      <alignment horizontal="center" vertical="center" wrapText="1"/>
    </xf>
    <xf numFmtId="0" fontId="78" fillId="34" borderId="19" xfId="0" applyFont="1" applyFill="1" applyBorder="1" applyAlignment="1">
      <alignment horizontal="center" vertical="center" wrapText="1"/>
    </xf>
    <xf numFmtId="0" fontId="78" fillId="34" borderId="21" xfId="0" applyFont="1" applyFill="1" applyBorder="1" applyAlignment="1">
      <alignment horizontal="center" vertical="center" wrapText="1"/>
    </xf>
    <xf numFmtId="0" fontId="61" fillId="34" borderId="31" xfId="0" applyFont="1" applyFill="1" applyBorder="1" applyAlignment="1">
      <alignment vertical="center" wrapText="1"/>
    </xf>
    <xf numFmtId="0" fontId="61" fillId="34" borderId="0" xfId="0" applyFont="1" applyFill="1" applyAlignment="1">
      <alignment vertical="center" wrapText="1"/>
    </xf>
    <xf numFmtId="0" fontId="61" fillId="34" borderId="21" xfId="0" applyFont="1" applyFill="1" applyBorder="1" applyAlignment="1">
      <alignment vertical="center" wrapText="1"/>
    </xf>
    <xf numFmtId="0" fontId="61" fillId="34" borderId="0" xfId="0" applyFont="1" applyFill="1" applyAlignment="1">
      <alignment vertical="center" wrapText="1"/>
    </xf>
    <xf numFmtId="179" fontId="61" fillId="34" borderId="9" xfId="0" applyNumberFormat="1" applyFont="1" applyFill="1" applyBorder="1" applyAlignment="1">
      <alignment vertical="center" wrapText="1"/>
    </xf>
    <xf numFmtId="179" fontId="61" fillId="34" borderId="17" xfId="0" applyNumberFormat="1" applyFont="1" applyFill="1" applyBorder="1" applyAlignment="1">
      <alignment vertical="center" wrapText="1"/>
    </xf>
    <xf numFmtId="179" fontId="52" fillId="34" borderId="9" xfId="0" applyNumberFormat="1" applyFont="1" applyFill="1" applyBorder="1" applyAlignment="1">
      <alignment vertical="center" wrapText="1"/>
    </xf>
    <xf numFmtId="179" fontId="52" fillId="34" borderId="17" xfId="0" applyNumberFormat="1" applyFont="1" applyFill="1" applyBorder="1" applyAlignment="1">
      <alignment vertical="center" wrapText="1"/>
    </xf>
    <xf numFmtId="178" fontId="61" fillId="34" borderId="11" xfId="0" applyNumberFormat="1" applyFont="1" applyFill="1" applyBorder="1" applyAlignment="1">
      <alignment vertical="center" wrapText="1"/>
    </xf>
    <xf numFmtId="0" fontId="61" fillId="34" borderId="9" xfId="0" applyFont="1" applyFill="1" applyBorder="1" applyAlignment="1">
      <alignment vertical="center" wrapText="1"/>
    </xf>
    <xf numFmtId="0" fontId="61" fillId="34" borderId="17" xfId="0" applyFont="1" applyFill="1" applyBorder="1" applyAlignment="1">
      <alignment vertical="center" wrapText="1"/>
    </xf>
    <xf numFmtId="0" fontId="50" fillId="34" borderId="21" xfId="0" applyFont="1" applyFill="1" applyBorder="1" applyAlignment="1">
      <alignment horizontal="center" vertical="center" wrapText="1"/>
    </xf>
    <xf numFmtId="0" fontId="50" fillId="34" borderId="19" xfId="0"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3" xr:uid="{117AAD3F-3CFE-4A50-A5F6-6524765A186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36</xdr:row>
      <xdr:rowOff>161925</xdr:rowOff>
    </xdr:to>
    <xdr:sp macro="" textlink="">
      <xdr:nvSpPr>
        <xdr:cNvPr id="18449" name="右中かっこ 2">
          <a:extLst>
            <a:ext uri="{FF2B5EF4-FFF2-40B4-BE49-F238E27FC236}">
              <a16:creationId xmlns:a16="http://schemas.microsoft.com/office/drawing/2014/main" id="{00000000-0008-0000-0300-00001148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57150</xdr:colOff>
      <xdr:row>14</xdr:row>
      <xdr:rowOff>47625</xdr:rowOff>
    </xdr:from>
    <xdr:to>
      <xdr:col>10</xdr:col>
      <xdr:colOff>361950</xdr:colOff>
      <xdr:row>36</xdr:row>
      <xdr:rowOff>161925</xdr:rowOff>
    </xdr:to>
    <xdr:sp macro="" textlink="">
      <xdr:nvSpPr>
        <xdr:cNvPr id="2" name="右中かっこ 2">
          <a:extLst>
            <a:ext uri="{FF2B5EF4-FFF2-40B4-BE49-F238E27FC236}">
              <a16:creationId xmlns:a16="http://schemas.microsoft.com/office/drawing/2014/main" id="{3FB01031-3CC3-49CC-A921-3265A79F5621}"/>
            </a:ext>
          </a:extLst>
        </xdr:cNvPr>
        <xdr:cNvSpPr>
          <a:spLocks/>
        </xdr:cNvSpPr>
      </xdr:nvSpPr>
      <xdr:spPr bwMode="auto">
        <a:xfrm>
          <a:off x="6388100" y="27019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xdr:colOff>
      <xdr:row>14</xdr:row>
      <xdr:rowOff>47625</xdr:rowOff>
    </xdr:from>
    <xdr:to>
      <xdr:col>10</xdr:col>
      <xdr:colOff>361950</xdr:colOff>
      <xdr:row>36</xdr:row>
      <xdr:rowOff>161925</xdr:rowOff>
    </xdr:to>
    <xdr:sp macro="" textlink="">
      <xdr:nvSpPr>
        <xdr:cNvPr id="19471" name="右中かっこ 2">
          <a:extLst>
            <a:ext uri="{FF2B5EF4-FFF2-40B4-BE49-F238E27FC236}">
              <a16:creationId xmlns:a16="http://schemas.microsoft.com/office/drawing/2014/main" id="{00000000-0008-0000-0800-00000F4C0000}"/>
            </a:ext>
          </a:extLst>
        </xdr:cNvPr>
        <xdr:cNvSpPr>
          <a:spLocks/>
        </xdr:cNvSpPr>
      </xdr:nvSpPr>
      <xdr:spPr bwMode="auto">
        <a:xfrm>
          <a:off x="6962775" y="2724150"/>
          <a:ext cx="304800" cy="40005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276225</xdr:colOff>
      <xdr:row>27</xdr:row>
      <xdr:rowOff>47625</xdr:rowOff>
    </xdr:from>
    <xdr:to>
      <xdr:col>4</xdr:col>
      <xdr:colOff>209550</xdr:colOff>
      <xdr:row>27</xdr:row>
      <xdr:rowOff>47625</xdr:rowOff>
    </xdr:to>
    <xdr:cxnSp macro="">
      <xdr:nvCxnSpPr>
        <xdr:cNvPr id="23986" name="AutoShape 2">
          <a:extLst>
            <a:ext uri="{FF2B5EF4-FFF2-40B4-BE49-F238E27FC236}">
              <a16:creationId xmlns:a16="http://schemas.microsoft.com/office/drawing/2014/main" id="{00000000-0008-0000-0500-0000B25D0000}"/>
            </a:ext>
          </a:extLst>
        </xdr:cNvPr>
        <xdr:cNvCxnSpPr>
          <a:cxnSpLocks noChangeShapeType="1"/>
        </xdr:cNvCxnSpPr>
      </xdr:nvCxnSpPr>
      <xdr:spPr bwMode="auto">
        <a:xfrm flipV="1">
          <a:off x="2057400" y="4762500"/>
          <a:ext cx="7524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504825</xdr:colOff>
      <xdr:row>32</xdr:row>
      <xdr:rowOff>57150</xdr:rowOff>
    </xdr:from>
    <xdr:to>
      <xdr:col>3</xdr:col>
      <xdr:colOff>409575</xdr:colOff>
      <xdr:row>32</xdr:row>
      <xdr:rowOff>57150</xdr:rowOff>
    </xdr:to>
    <xdr:cxnSp macro="">
      <xdr:nvCxnSpPr>
        <xdr:cNvPr id="23987" name="AutoShape 5">
          <a:extLst>
            <a:ext uri="{FF2B5EF4-FFF2-40B4-BE49-F238E27FC236}">
              <a16:creationId xmlns:a16="http://schemas.microsoft.com/office/drawing/2014/main" id="{00000000-0008-0000-0500-0000B35D0000}"/>
            </a:ext>
          </a:extLst>
        </xdr:cNvPr>
        <xdr:cNvCxnSpPr>
          <a:cxnSpLocks noChangeShapeType="1"/>
        </xdr:cNvCxnSpPr>
      </xdr:nvCxnSpPr>
      <xdr:spPr bwMode="auto">
        <a:xfrm>
          <a:off x="2600325" y="58102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47625</xdr:rowOff>
    </xdr:from>
    <xdr:to>
      <xdr:col>6</xdr:col>
      <xdr:colOff>190500</xdr:colOff>
      <xdr:row>29</xdr:row>
      <xdr:rowOff>57150</xdr:rowOff>
    </xdr:to>
    <xdr:cxnSp macro="">
      <xdr:nvCxnSpPr>
        <xdr:cNvPr id="23988" name="AutoShape 2">
          <a:extLst>
            <a:ext uri="{FF2B5EF4-FFF2-40B4-BE49-F238E27FC236}">
              <a16:creationId xmlns:a16="http://schemas.microsoft.com/office/drawing/2014/main" id="{00000000-0008-0000-0500-0000B45D0000}"/>
            </a:ext>
          </a:extLst>
        </xdr:cNvPr>
        <xdr:cNvCxnSpPr>
          <a:cxnSpLocks noChangeShapeType="1"/>
        </xdr:cNvCxnSpPr>
      </xdr:nvCxnSpPr>
      <xdr:spPr bwMode="auto">
        <a:xfrm flipV="1">
          <a:off x="2857500" y="5162550"/>
          <a:ext cx="752475" cy="9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57150</xdr:rowOff>
    </xdr:from>
    <xdr:to>
      <xdr:col>7</xdr:col>
      <xdr:colOff>257175</xdr:colOff>
      <xdr:row>31</xdr:row>
      <xdr:rowOff>57150</xdr:rowOff>
    </xdr:to>
    <xdr:cxnSp macro="">
      <xdr:nvCxnSpPr>
        <xdr:cNvPr id="23989" name="AutoShape 2">
          <a:extLst>
            <a:ext uri="{FF2B5EF4-FFF2-40B4-BE49-F238E27FC236}">
              <a16:creationId xmlns:a16="http://schemas.microsoft.com/office/drawing/2014/main" id="{00000000-0008-0000-0500-0000B55D0000}"/>
            </a:ext>
          </a:extLst>
        </xdr:cNvPr>
        <xdr:cNvCxnSpPr>
          <a:cxnSpLocks noChangeShapeType="1"/>
        </xdr:cNvCxnSpPr>
      </xdr:nvCxnSpPr>
      <xdr:spPr bwMode="auto">
        <a:xfrm>
          <a:off x="3629025" y="5581650"/>
          <a:ext cx="4572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257175</xdr:colOff>
      <xdr:row>33</xdr:row>
      <xdr:rowOff>57150</xdr:rowOff>
    </xdr:from>
    <xdr:to>
      <xdr:col>8</xdr:col>
      <xdr:colOff>276225</xdr:colOff>
      <xdr:row>33</xdr:row>
      <xdr:rowOff>57150</xdr:rowOff>
    </xdr:to>
    <xdr:cxnSp macro="">
      <xdr:nvCxnSpPr>
        <xdr:cNvPr id="23990" name="AutoShape 2">
          <a:extLst>
            <a:ext uri="{FF2B5EF4-FFF2-40B4-BE49-F238E27FC236}">
              <a16:creationId xmlns:a16="http://schemas.microsoft.com/office/drawing/2014/main" id="{00000000-0008-0000-0500-0000B65D0000}"/>
            </a:ext>
          </a:extLst>
        </xdr:cNvPr>
        <xdr:cNvCxnSpPr>
          <a:cxnSpLocks noChangeShapeType="1"/>
        </xdr:cNvCxnSpPr>
      </xdr:nvCxnSpPr>
      <xdr:spPr bwMode="auto">
        <a:xfrm>
          <a:off x="4086225" y="5981700"/>
          <a:ext cx="42862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285750</xdr:colOff>
      <xdr:row>35</xdr:row>
      <xdr:rowOff>57150</xdr:rowOff>
    </xdr:from>
    <xdr:to>
      <xdr:col>10</xdr:col>
      <xdr:colOff>342900</xdr:colOff>
      <xdr:row>35</xdr:row>
      <xdr:rowOff>57150</xdr:rowOff>
    </xdr:to>
    <xdr:cxnSp macro="">
      <xdr:nvCxnSpPr>
        <xdr:cNvPr id="23991" name="AutoShape 2">
          <a:extLst>
            <a:ext uri="{FF2B5EF4-FFF2-40B4-BE49-F238E27FC236}">
              <a16:creationId xmlns:a16="http://schemas.microsoft.com/office/drawing/2014/main" id="{00000000-0008-0000-0500-0000B75D0000}"/>
            </a:ext>
          </a:extLst>
        </xdr:cNvPr>
        <xdr:cNvCxnSpPr>
          <a:cxnSpLocks noChangeShapeType="1"/>
        </xdr:cNvCxnSpPr>
      </xdr:nvCxnSpPr>
      <xdr:spPr bwMode="auto">
        <a:xfrm>
          <a:off x="4524375" y="6391275"/>
          <a:ext cx="876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276225</xdr:colOff>
      <xdr:row>27</xdr:row>
      <xdr:rowOff>114300</xdr:rowOff>
    </xdr:from>
    <xdr:to>
      <xdr:col>4</xdr:col>
      <xdr:colOff>209550</xdr:colOff>
      <xdr:row>27</xdr:row>
      <xdr:rowOff>114300</xdr:rowOff>
    </xdr:to>
    <xdr:cxnSp macro="">
      <xdr:nvCxnSpPr>
        <xdr:cNvPr id="23992" name="AutoShape 2">
          <a:extLst>
            <a:ext uri="{FF2B5EF4-FFF2-40B4-BE49-F238E27FC236}">
              <a16:creationId xmlns:a16="http://schemas.microsoft.com/office/drawing/2014/main" id="{00000000-0008-0000-0500-0000B85D0000}"/>
            </a:ext>
          </a:extLst>
        </xdr:cNvPr>
        <xdr:cNvCxnSpPr>
          <a:cxnSpLocks noChangeShapeType="1"/>
        </xdr:cNvCxnSpPr>
      </xdr:nvCxnSpPr>
      <xdr:spPr bwMode="auto">
        <a:xfrm>
          <a:off x="2057400" y="482917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4</xdr:col>
      <xdr:colOff>257175</xdr:colOff>
      <xdr:row>29</xdr:row>
      <xdr:rowOff>114300</xdr:rowOff>
    </xdr:from>
    <xdr:to>
      <xdr:col>6</xdr:col>
      <xdr:colOff>190500</xdr:colOff>
      <xdr:row>29</xdr:row>
      <xdr:rowOff>114300</xdr:rowOff>
    </xdr:to>
    <xdr:cxnSp macro="">
      <xdr:nvCxnSpPr>
        <xdr:cNvPr id="23993" name="AutoShape 2">
          <a:extLst>
            <a:ext uri="{FF2B5EF4-FFF2-40B4-BE49-F238E27FC236}">
              <a16:creationId xmlns:a16="http://schemas.microsoft.com/office/drawing/2014/main" id="{00000000-0008-0000-0500-0000B95D0000}"/>
            </a:ext>
          </a:extLst>
        </xdr:cNvPr>
        <xdr:cNvCxnSpPr>
          <a:cxnSpLocks noChangeShapeType="1"/>
        </xdr:cNvCxnSpPr>
      </xdr:nvCxnSpPr>
      <xdr:spPr bwMode="auto">
        <a:xfrm flipV="1">
          <a:off x="2857500" y="5229225"/>
          <a:ext cx="7524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6</xdr:col>
      <xdr:colOff>209550</xdr:colOff>
      <xdr:row>31</xdr:row>
      <xdr:rowOff>133350</xdr:rowOff>
    </xdr:from>
    <xdr:to>
      <xdr:col>7</xdr:col>
      <xdr:colOff>266700</xdr:colOff>
      <xdr:row>31</xdr:row>
      <xdr:rowOff>133350</xdr:rowOff>
    </xdr:to>
    <xdr:cxnSp macro="">
      <xdr:nvCxnSpPr>
        <xdr:cNvPr id="23994" name="AutoShape 2">
          <a:extLst>
            <a:ext uri="{FF2B5EF4-FFF2-40B4-BE49-F238E27FC236}">
              <a16:creationId xmlns:a16="http://schemas.microsoft.com/office/drawing/2014/main" id="{00000000-0008-0000-0500-0000BA5D0000}"/>
            </a:ext>
          </a:extLst>
        </xdr:cNvPr>
        <xdr:cNvCxnSpPr>
          <a:cxnSpLocks noChangeShapeType="1"/>
        </xdr:cNvCxnSpPr>
      </xdr:nvCxnSpPr>
      <xdr:spPr bwMode="auto">
        <a:xfrm>
          <a:off x="3629025" y="5657850"/>
          <a:ext cx="4667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7</xdr:col>
      <xdr:colOff>276225</xdr:colOff>
      <xdr:row>33</xdr:row>
      <xdr:rowOff>133350</xdr:rowOff>
    </xdr:from>
    <xdr:to>
      <xdr:col>8</xdr:col>
      <xdr:colOff>295275</xdr:colOff>
      <xdr:row>33</xdr:row>
      <xdr:rowOff>133350</xdr:rowOff>
    </xdr:to>
    <xdr:cxnSp macro="">
      <xdr:nvCxnSpPr>
        <xdr:cNvPr id="23995" name="AutoShape 2">
          <a:extLst>
            <a:ext uri="{FF2B5EF4-FFF2-40B4-BE49-F238E27FC236}">
              <a16:creationId xmlns:a16="http://schemas.microsoft.com/office/drawing/2014/main" id="{00000000-0008-0000-0500-0000BB5D0000}"/>
            </a:ext>
          </a:extLst>
        </xdr:cNvPr>
        <xdr:cNvCxnSpPr>
          <a:cxnSpLocks noChangeShapeType="1"/>
        </xdr:cNvCxnSpPr>
      </xdr:nvCxnSpPr>
      <xdr:spPr bwMode="auto">
        <a:xfrm>
          <a:off x="4105275" y="6057900"/>
          <a:ext cx="42862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twoCellAnchor>
    <xdr:from>
      <xdr:col>8</xdr:col>
      <xdr:colOff>295275</xdr:colOff>
      <xdr:row>35</xdr:row>
      <xdr:rowOff>123825</xdr:rowOff>
    </xdr:from>
    <xdr:to>
      <xdr:col>11</xdr:col>
      <xdr:colOff>390525</xdr:colOff>
      <xdr:row>35</xdr:row>
      <xdr:rowOff>123825</xdr:rowOff>
    </xdr:to>
    <xdr:cxnSp macro="">
      <xdr:nvCxnSpPr>
        <xdr:cNvPr id="23996" name="AutoShape 2">
          <a:extLst>
            <a:ext uri="{FF2B5EF4-FFF2-40B4-BE49-F238E27FC236}">
              <a16:creationId xmlns:a16="http://schemas.microsoft.com/office/drawing/2014/main" id="{00000000-0008-0000-0500-0000BC5D0000}"/>
            </a:ext>
          </a:extLst>
        </xdr:cNvPr>
        <xdr:cNvCxnSpPr>
          <a:cxnSpLocks noChangeShapeType="1"/>
        </xdr:cNvCxnSpPr>
      </xdr:nvCxnSpPr>
      <xdr:spPr bwMode="auto">
        <a:xfrm>
          <a:off x="4533900" y="6457950"/>
          <a:ext cx="1323975" cy="0"/>
        </a:xfrm>
        <a:prstGeom prst="straightConnector1">
          <a:avLst/>
        </a:prstGeom>
        <a:noFill/>
        <a:ln w="9525">
          <a:solidFill>
            <a:srgbClr val="000000"/>
          </a:solidFill>
          <a:prstDash val="sysDash"/>
          <a:round/>
          <a:headEnd/>
          <a:tailEnd/>
        </a:ln>
        <a:extLst>
          <a:ext uri="{909E8E84-426E-40DD-AFC4-6F175D3DCCD1}">
            <a14:hiddenFill xmlns:a14="http://schemas.microsoft.com/office/drawing/2010/main">
              <a:noFill/>
            </a14:hiddenFill>
          </a:ext>
        </a:extLst>
      </xdr:spPr>
    </xdr:cxnSp>
    <xdr:clientData/>
  </xdr:twoCellAnchor>
  <xdr:oneCellAnchor>
    <xdr:from>
      <xdr:col>4</xdr:col>
      <xdr:colOff>185487</xdr:colOff>
      <xdr:row>26</xdr:row>
      <xdr:rowOff>110291</xdr:rowOff>
    </xdr:from>
    <xdr:ext cx="501316" cy="275717"/>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2792329" y="485273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6</xdr:col>
      <xdr:colOff>165434</xdr:colOff>
      <xdr:row>28</xdr:row>
      <xdr:rowOff>105276</xdr:rowOff>
    </xdr:from>
    <xdr:ext cx="501316" cy="275717"/>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594434" y="518861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7</xdr:col>
      <xdr:colOff>240042</xdr:colOff>
      <xdr:row>30</xdr:row>
      <xdr:rowOff>120316</xdr:rowOff>
    </xdr:from>
    <xdr:ext cx="501316" cy="275717"/>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4066851" y="5599992"/>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8</xdr:col>
      <xdr:colOff>285751</xdr:colOff>
      <xdr:row>32</xdr:row>
      <xdr:rowOff>105276</xdr:rowOff>
    </xdr:from>
    <xdr:ext cx="501316" cy="275717"/>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4536909" y="5870408"/>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100%</a:t>
          </a:r>
          <a:endParaRPr kumimoji="1" lang="ja-JP" altLang="en-US" sz="1100">
            <a:latin typeface="+mn-ea"/>
            <a:ea typeface="+mn-ea"/>
          </a:endParaRPr>
        </a:p>
      </xdr:txBody>
    </xdr:sp>
    <xdr:clientData/>
  </xdr:oneCellAnchor>
  <xdr:oneCellAnchor>
    <xdr:from>
      <xdr:col>12</xdr:col>
      <xdr:colOff>5013</xdr:colOff>
      <xdr:row>34</xdr:row>
      <xdr:rowOff>90237</xdr:rowOff>
    </xdr:from>
    <xdr:ext cx="501316" cy="275717"/>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5900487" y="6196263"/>
          <a:ext cx="5013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mn-ea"/>
              <a:ea typeface="+mn-ea"/>
            </a:rPr>
            <a:t>65%</a:t>
          </a:r>
          <a:endParaRPr kumimoji="1" lang="ja-JP" altLang="en-US" sz="1100">
            <a:latin typeface="+mn-ea"/>
            <a:ea typeface="+mn-ea"/>
          </a:endParaRPr>
        </a:p>
      </xdr:txBody>
    </xdr:sp>
    <xdr:clientData/>
  </xdr:oneCellAnchor>
  <xdr:oneCellAnchor>
    <xdr:from>
      <xdr:col>3</xdr:col>
      <xdr:colOff>190502</xdr:colOff>
      <xdr:row>24</xdr:row>
      <xdr:rowOff>509</xdr:rowOff>
    </xdr:from>
    <xdr:ext cx="493853" cy="225703"/>
    <xdr:sp macro="" textlink="">
      <xdr:nvSpPr>
        <xdr:cNvPr id="47" name="テキスト ボックス 46">
          <a:extLst>
            <a:ext uri="{FF2B5EF4-FFF2-40B4-BE49-F238E27FC236}">
              <a16:creationId xmlns:a16="http://schemas.microsoft.com/office/drawing/2014/main" id="{00000000-0008-0000-0500-00002F000000}"/>
            </a:ext>
          </a:extLst>
        </xdr:cNvPr>
        <xdr:cNvSpPr txBox="1"/>
      </xdr:nvSpPr>
      <xdr:spPr>
        <a:xfrm>
          <a:off x="237259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6</a:t>
          </a:r>
          <a:r>
            <a:rPr kumimoji="1" lang="ja-JP" altLang="en-US" sz="800"/>
            <a:t>月</a:t>
          </a:r>
          <a:r>
            <a:rPr kumimoji="1" lang="en-US" altLang="ja-JP" sz="800"/>
            <a:t>1</a:t>
          </a:r>
          <a:r>
            <a:rPr kumimoji="1" lang="ja-JP" altLang="en-US" sz="800"/>
            <a:t>日</a:t>
          </a:r>
        </a:p>
      </xdr:txBody>
    </xdr:sp>
    <xdr:clientData/>
  </xdr:oneCellAnchor>
  <xdr:oneCellAnchor>
    <xdr:from>
      <xdr:col>4</xdr:col>
      <xdr:colOff>196105</xdr:colOff>
      <xdr:row>24</xdr:row>
      <xdr:rowOff>509</xdr:rowOff>
    </xdr:from>
    <xdr:ext cx="493853" cy="225703"/>
    <xdr:sp macro="" textlink="">
      <xdr:nvSpPr>
        <xdr:cNvPr id="48" name="テキスト ボックス 47">
          <a:extLst>
            <a:ext uri="{FF2B5EF4-FFF2-40B4-BE49-F238E27FC236}">
              <a16:creationId xmlns:a16="http://schemas.microsoft.com/office/drawing/2014/main" id="{00000000-0008-0000-0500-000030000000}"/>
            </a:ext>
          </a:extLst>
        </xdr:cNvPr>
        <xdr:cNvSpPr txBox="1"/>
      </xdr:nvSpPr>
      <xdr:spPr>
        <a:xfrm>
          <a:off x="2785173"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7</a:t>
          </a:r>
          <a:r>
            <a:rPr kumimoji="1" lang="ja-JP" altLang="en-US" sz="800"/>
            <a:t>月</a:t>
          </a:r>
          <a:r>
            <a:rPr kumimoji="1" lang="en-US" altLang="ja-JP" sz="800"/>
            <a:t>1</a:t>
          </a:r>
          <a:r>
            <a:rPr kumimoji="1" lang="ja-JP" altLang="en-US" sz="800"/>
            <a:t>日</a:t>
          </a:r>
        </a:p>
      </xdr:txBody>
    </xdr:sp>
    <xdr:clientData/>
  </xdr:oneCellAnchor>
  <xdr:oneCellAnchor>
    <xdr:from>
      <xdr:col>2</xdr:col>
      <xdr:colOff>190502</xdr:colOff>
      <xdr:row>24</xdr:row>
      <xdr:rowOff>509</xdr:rowOff>
    </xdr:from>
    <xdr:ext cx="493853" cy="225703"/>
    <xdr:sp macro="" textlink="">
      <xdr:nvSpPr>
        <xdr:cNvPr id="51" name="テキスト ボックス 50">
          <a:extLst>
            <a:ext uri="{FF2B5EF4-FFF2-40B4-BE49-F238E27FC236}">
              <a16:creationId xmlns:a16="http://schemas.microsoft.com/office/drawing/2014/main" id="{00000000-0008-0000-0500-000033000000}"/>
            </a:ext>
          </a:extLst>
        </xdr:cNvPr>
        <xdr:cNvSpPr txBox="1"/>
      </xdr:nvSpPr>
      <xdr:spPr>
        <a:xfrm>
          <a:off x="1965616"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5</a:t>
          </a:r>
          <a:r>
            <a:rPr kumimoji="1" lang="ja-JP" altLang="en-US" sz="800"/>
            <a:t>月</a:t>
          </a:r>
          <a:r>
            <a:rPr kumimoji="1" lang="en-US" altLang="ja-JP" sz="800"/>
            <a:t>1</a:t>
          </a:r>
          <a:r>
            <a:rPr kumimoji="1" lang="ja-JP" altLang="en-US" sz="800"/>
            <a:t>日</a:t>
          </a:r>
        </a:p>
      </xdr:txBody>
    </xdr:sp>
    <xdr:clientData/>
  </xdr:oneCellAnchor>
  <xdr:oneCellAnchor>
    <xdr:from>
      <xdr:col>5</xdr:col>
      <xdr:colOff>190502</xdr:colOff>
      <xdr:row>24</xdr:row>
      <xdr:rowOff>509</xdr:rowOff>
    </xdr:from>
    <xdr:ext cx="493853" cy="225703"/>
    <xdr:sp macro="" textlink="">
      <xdr:nvSpPr>
        <xdr:cNvPr id="52" name="テキスト ボックス 51">
          <a:extLst>
            <a:ext uri="{FF2B5EF4-FFF2-40B4-BE49-F238E27FC236}">
              <a16:creationId xmlns:a16="http://schemas.microsoft.com/office/drawing/2014/main" id="{00000000-0008-0000-0500-000034000000}"/>
            </a:ext>
          </a:extLst>
        </xdr:cNvPr>
        <xdr:cNvSpPr txBox="1"/>
      </xdr:nvSpPr>
      <xdr:spPr>
        <a:xfrm>
          <a:off x="3186547"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8</a:t>
          </a:r>
          <a:r>
            <a:rPr kumimoji="1" lang="ja-JP" altLang="en-US" sz="800"/>
            <a:t>月</a:t>
          </a:r>
          <a:r>
            <a:rPr kumimoji="1" lang="en-US" altLang="ja-JP" sz="800"/>
            <a:t>1</a:t>
          </a:r>
          <a:r>
            <a:rPr kumimoji="1" lang="ja-JP" altLang="en-US" sz="800"/>
            <a:t>日</a:t>
          </a:r>
        </a:p>
      </xdr:txBody>
    </xdr:sp>
    <xdr:clientData/>
  </xdr:oneCellAnchor>
  <xdr:oneCellAnchor>
    <xdr:from>
      <xdr:col>6</xdr:col>
      <xdr:colOff>190502</xdr:colOff>
      <xdr:row>24</xdr:row>
      <xdr:rowOff>509</xdr:rowOff>
    </xdr:from>
    <xdr:ext cx="493853" cy="225703"/>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359352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9</a:t>
          </a:r>
          <a:r>
            <a:rPr kumimoji="1" lang="ja-JP" altLang="en-US" sz="800"/>
            <a:t>月</a:t>
          </a:r>
          <a:r>
            <a:rPr kumimoji="1" lang="en-US" altLang="ja-JP" sz="800"/>
            <a:t>1</a:t>
          </a:r>
          <a:r>
            <a:rPr kumimoji="1" lang="ja-JP" altLang="en-US" sz="800"/>
            <a:t>日</a:t>
          </a:r>
        </a:p>
      </xdr:txBody>
    </xdr:sp>
    <xdr:clientData/>
  </xdr:oneCellAnchor>
  <xdr:oneCellAnchor>
    <xdr:from>
      <xdr:col>7</xdr:col>
      <xdr:colOff>140075</xdr:colOff>
      <xdr:row>24</xdr:row>
      <xdr:rowOff>509</xdr:rowOff>
    </xdr:from>
    <xdr:ext cx="545855" cy="225703"/>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3950075"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10</a:t>
          </a:r>
          <a:r>
            <a:rPr kumimoji="1" lang="ja-JP" altLang="en-US" sz="800"/>
            <a:t>月</a:t>
          </a:r>
          <a:r>
            <a:rPr kumimoji="1" lang="en-US" altLang="ja-JP" sz="800"/>
            <a:t>1</a:t>
          </a:r>
          <a:r>
            <a:rPr kumimoji="1" lang="ja-JP" altLang="en-US" sz="800"/>
            <a:t>日</a:t>
          </a:r>
        </a:p>
      </xdr:txBody>
    </xdr:sp>
    <xdr:clientData/>
  </xdr:oneCellAnchor>
  <xdr:oneCellAnchor>
    <xdr:from>
      <xdr:col>8</xdr:col>
      <xdr:colOff>134472</xdr:colOff>
      <xdr:row>24</xdr:row>
      <xdr:rowOff>509</xdr:rowOff>
    </xdr:from>
    <xdr:ext cx="545855" cy="225703"/>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351449"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11</a:t>
          </a:r>
          <a:r>
            <a:rPr kumimoji="1" lang="ja-JP" altLang="en-US" sz="800"/>
            <a:t>月</a:t>
          </a:r>
          <a:r>
            <a:rPr kumimoji="1" lang="en-US" altLang="ja-JP" sz="800"/>
            <a:t>1</a:t>
          </a:r>
          <a:r>
            <a:rPr kumimoji="1" lang="ja-JP" altLang="en-US" sz="800"/>
            <a:t>日</a:t>
          </a:r>
        </a:p>
      </xdr:txBody>
    </xdr:sp>
    <xdr:clientData/>
  </xdr:oneCellAnchor>
  <xdr:oneCellAnchor>
    <xdr:from>
      <xdr:col>9</xdr:col>
      <xdr:colOff>134472</xdr:colOff>
      <xdr:row>24</xdr:row>
      <xdr:rowOff>509</xdr:rowOff>
    </xdr:from>
    <xdr:ext cx="545855" cy="225703"/>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758427" y="4304077"/>
          <a:ext cx="54585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12</a:t>
          </a:r>
          <a:r>
            <a:rPr kumimoji="1" lang="ja-JP" altLang="en-US" sz="800"/>
            <a:t>月</a:t>
          </a:r>
          <a:r>
            <a:rPr kumimoji="1" lang="en-US" altLang="ja-JP" sz="800"/>
            <a:t>1</a:t>
          </a:r>
          <a:r>
            <a:rPr kumimoji="1" lang="ja-JP" altLang="en-US" sz="800"/>
            <a:t>日</a:t>
          </a:r>
        </a:p>
      </xdr:txBody>
    </xdr:sp>
    <xdr:clientData/>
  </xdr:oneCellAnchor>
  <xdr:oneCellAnchor>
    <xdr:from>
      <xdr:col>10</xdr:col>
      <xdr:colOff>184899</xdr:colOff>
      <xdr:row>24</xdr:row>
      <xdr:rowOff>509</xdr:rowOff>
    </xdr:from>
    <xdr:ext cx="493853" cy="225703"/>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5215831"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1</a:t>
          </a:r>
          <a:r>
            <a:rPr kumimoji="1" lang="ja-JP" altLang="en-US" sz="800"/>
            <a:t>月</a:t>
          </a:r>
          <a:r>
            <a:rPr kumimoji="1" lang="en-US" altLang="ja-JP" sz="800"/>
            <a:t>1</a:t>
          </a:r>
          <a:r>
            <a:rPr kumimoji="1" lang="ja-JP" altLang="en-US" sz="800"/>
            <a:t>日</a:t>
          </a:r>
        </a:p>
      </xdr:txBody>
    </xdr:sp>
    <xdr:clientData/>
  </xdr:oneCellAnchor>
  <xdr:oneCellAnchor>
    <xdr:from>
      <xdr:col>1</xdr:col>
      <xdr:colOff>190502</xdr:colOff>
      <xdr:row>24</xdr:row>
      <xdr:rowOff>509</xdr:rowOff>
    </xdr:from>
    <xdr:ext cx="493853" cy="225703"/>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1558638"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oneCellAnchor>
    <xdr:from>
      <xdr:col>11</xdr:col>
      <xdr:colOff>179296</xdr:colOff>
      <xdr:row>24</xdr:row>
      <xdr:rowOff>509</xdr:rowOff>
    </xdr:from>
    <xdr:ext cx="493853" cy="225703"/>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561720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2</a:t>
          </a:r>
          <a:r>
            <a:rPr kumimoji="1" lang="ja-JP" altLang="en-US" sz="800"/>
            <a:t>月</a:t>
          </a:r>
          <a:r>
            <a:rPr kumimoji="1" lang="en-US" altLang="ja-JP" sz="800"/>
            <a:t>1</a:t>
          </a:r>
          <a:r>
            <a:rPr kumimoji="1" lang="ja-JP" altLang="en-US" sz="800"/>
            <a:t>日</a:t>
          </a:r>
        </a:p>
      </xdr:txBody>
    </xdr:sp>
    <xdr:clientData/>
  </xdr:oneCellAnchor>
  <xdr:oneCellAnchor>
    <xdr:from>
      <xdr:col>12</xdr:col>
      <xdr:colOff>184899</xdr:colOff>
      <xdr:row>24</xdr:row>
      <xdr:rowOff>509</xdr:rowOff>
    </xdr:from>
    <xdr:ext cx="493853" cy="225703"/>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6029785"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3</a:t>
          </a:r>
          <a:r>
            <a:rPr kumimoji="1" lang="ja-JP" altLang="en-US" sz="800"/>
            <a:t>月</a:t>
          </a:r>
          <a:r>
            <a:rPr kumimoji="1" lang="en-US" altLang="ja-JP" sz="800"/>
            <a:t>1</a:t>
          </a:r>
          <a:r>
            <a:rPr kumimoji="1" lang="ja-JP" altLang="en-US" sz="800"/>
            <a:t>日</a:t>
          </a:r>
        </a:p>
      </xdr:txBody>
    </xdr:sp>
    <xdr:clientData/>
  </xdr:oneCellAnchor>
  <xdr:oneCellAnchor>
    <xdr:from>
      <xdr:col>13</xdr:col>
      <xdr:colOff>179296</xdr:colOff>
      <xdr:row>24</xdr:row>
      <xdr:rowOff>509</xdr:rowOff>
    </xdr:from>
    <xdr:ext cx="493853" cy="225703"/>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6431160" y="4304077"/>
          <a:ext cx="49385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t>4</a:t>
          </a:r>
          <a:r>
            <a:rPr kumimoji="1" lang="ja-JP" altLang="en-US" sz="800"/>
            <a:t>月</a:t>
          </a:r>
          <a:r>
            <a:rPr kumimoji="1" lang="en-US" altLang="ja-JP" sz="800"/>
            <a:t>1</a:t>
          </a:r>
          <a:r>
            <a:rPr kumimoji="1" lang="ja-JP" altLang="en-US" sz="800"/>
            <a:t>日</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F8ED236C-0E58-4EAD-8B4A-9498CC81FE37}"/>
            </a:ext>
          </a:extLst>
        </xdr:cNvPr>
        <xdr:cNvSpPr/>
      </xdr:nvSpPr>
      <xdr:spPr>
        <a:xfrm>
          <a:off x="3781425" y="1625600"/>
          <a:ext cx="4225132" cy="133588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42"/>
  <sheetViews>
    <sheetView view="pageBreakPreview" zoomScale="90" zoomScaleNormal="100" zoomScaleSheetLayoutView="90" workbookViewId="0">
      <selection activeCell="A10" sqref="A10:J10"/>
    </sheetView>
  </sheetViews>
  <sheetFormatPr defaultColWidth="9" defaultRowHeight="14"/>
  <cols>
    <col min="1" max="1" width="5" style="233" customWidth="1"/>
    <col min="2" max="2" width="3.453125" style="233" customWidth="1"/>
    <col min="3" max="7" width="9" style="233"/>
    <col min="8" max="8" width="10" style="233" customWidth="1"/>
    <col min="9" max="9" width="9" style="233" customWidth="1"/>
    <col min="10" max="10" width="5" style="233" customWidth="1"/>
    <col min="11" max="16384" width="9" style="233"/>
  </cols>
  <sheetData>
    <row r="1" spans="1:11" ht="18" customHeight="1">
      <c r="A1" s="202" t="s">
        <v>312</v>
      </c>
      <c r="B1" s="202"/>
      <c r="C1" s="202"/>
      <c r="D1" s="202"/>
      <c r="E1" s="202"/>
      <c r="F1" s="202"/>
      <c r="G1" s="202"/>
      <c r="H1" s="202"/>
      <c r="I1" s="202"/>
      <c r="J1" s="232"/>
    </row>
    <row r="2" spans="1:11" ht="18" customHeight="1">
      <c r="A2" s="202"/>
      <c r="B2" s="202"/>
      <c r="C2" s="202"/>
      <c r="D2" s="202"/>
      <c r="E2" s="202"/>
      <c r="F2" s="202"/>
      <c r="G2" s="202"/>
      <c r="H2" s="555" t="s">
        <v>401</v>
      </c>
      <c r="I2" s="555"/>
      <c r="J2" s="556"/>
      <c r="K2" s="233" t="s">
        <v>313</v>
      </c>
    </row>
    <row r="3" spans="1:11" ht="18" customHeight="1">
      <c r="A3" s="202"/>
      <c r="B3" s="202"/>
      <c r="C3" s="202"/>
      <c r="D3" s="202"/>
      <c r="E3" s="202"/>
      <c r="F3" s="202"/>
      <c r="G3" s="202"/>
      <c r="H3" s="557" t="s">
        <v>402</v>
      </c>
      <c r="I3" s="557"/>
      <c r="J3" s="558"/>
    </row>
    <row r="4" spans="1:11" ht="18" customHeight="1">
      <c r="A4" s="202"/>
      <c r="B4" s="202"/>
      <c r="C4" s="202"/>
      <c r="D4" s="202"/>
      <c r="E4" s="202"/>
      <c r="F4" s="202"/>
      <c r="G4" s="288"/>
      <c r="H4" s="289"/>
      <c r="I4" s="289"/>
      <c r="J4" s="232"/>
    </row>
    <row r="5" spans="1:11" ht="18" customHeight="1">
      <c r="A5" s="202" t="s">
        <v>314</v>
      </c>
      <c r="B5" s="202"/>
      <c r="C5" s="202"/>
      <c r="D5" s="202"/>
      <c r="E5" s="202"/>
      <c r="F5" s="202"/>
      <c r="G5" s="202"/>
      <c r="H5" s="202"/>
      <c r="I5" s="202"/>
      <c r="J5" s="232"/>
    </row>
    <row r="6" spans="1:11" ht="18" customHeight="1">
      <c r="A6" s="202"/>
      <c r="B6" s="202"/>
      <c r="C6" s="202"/>
      <c r="D6" s="202"/>
      <c r="E6" s="202"/>
      <c r="F6" s="202"/>
      <c r="G6" s="202"/>
      <c r="H6" s="202"/>
      <c r="I6" s="202"/>
      <c r="J6" s="232"/>
    </row>
    <row r="7" spans="1:11" s="202" customFormat="1" ht="18" customHeight="1">
      <c r="A7" s="201"/>
      <c r="F7" s="559" t="s">
        <v>403</v>
      </c>
      <c r="G7" s="559"/>
      <c r="H7" s="559"/>
      <c r="I7" s="559"/>
    </row>
    <row r="8" spans="1:11" s="202" customFormat="1" ht="18" customHeight="1">
      <c r="A8" s="201"/>
      <c r="F8" s="559" t="s">
        <v>404</v>
      </c>
      <c r="G8" s="559"/>
      <c r="H8" s="559"/>
      <c r="I8" s="559"/>
      <c r="J8" s="203"/>
      <c r="K8" s="202" t="s">
        <v>307</v>
      </c>
    </row>
    <row r="9" spans="1:11" s="202" customFormat="1" ht="18" customHeight="1">
      <c r="A9" s="201"/>
      <c r="K9" s="202" t="s">
        <v>308</v>
      </c>
    </row>
    <row r="10" spans="1:11" s="202" customFormat="1" ht="18" customHeight="1">
      <c r="A10" s="291" t="s">
        <v>389</v>
      </c>
      <c r="B10" s="291"/>
      <c r="C10" s="291"/>
      <c r="D10" s="291"/>
      <c r="E10" s="291"/>
      <c r="F10" s="291"/>
      <c r="G10" s="291"/>
      <c r="H10" s="291"/>
      <c r="I10" s="291"/>
      <c r="J10" s="291"/>
    </row>
    <row r="11" spans="1:11" ht="18" customHeight="1">
      <c r="A11" s="291" t="s">
        <v>315</v>
      </c>
      <c r="B11" s="291"/>
      <c r="C11" s="291"/>
      <c r="D11" s="291"/>
      <c r="E11" s="291"/>
      <c r="F11" s="291"/>
      <c r="G11" s="291"/>
      <c r="H11" s="291"/>
      <c r="I11" s="291"/>
      <c r="J11" s="291"/>
    </row>
    <row r="12" spans="1:11" ht="18" customHeight="1">
      <c r="A12" s="202"/>
      <c r="B12" s="202"/>
      <c r="C12" s="202"/>
      <c r="D12" s="202"/>
      <c r="E12" s="202"/>
      <c r="F12" s="202"/>
      <c r="G12" s="202"/>
      <c r="H12" s="202"/>
      <c r="I12" s="202"/>
      <c r="J12" s="232"/>
    </row>
    <row r="13" spans="1:11" ht="18" customHeight="1">
      <c r="A13" s="202"/>
      <c r="B13" s="290" t="s">
        <v>316</v>
      </c>
      <c r="C13" s="290"/>
      <c r="D13" s="290"/>
      <c r="E13" s="290"/>
      <c r="F13" s="290"/>
      <c r="G13" s="290"/>
      <c r="H13" s="290"/>
      <c r="I13" s="290"/>
      <c r="J13" s="232"/>
    </row>
    <row r="14" spans="1:11" ht="18" customHeight="1">
      <c r="A14" s="202"/>
      <c r="B14" s="202" t="s">
        <v>317</v>
      </c>
      <c r="C14" s="202"/>
      <c r="D14" s="202"/>
      <c r="E14" s="202"/>
      <c r="F14" s="202"/>
      <c r="G14" s="202"/>
      <c r="H14" s="202"/>
      <c r="I14" s="202"/>
      <c r="J14" s="232"/>
    </row>
    <row r="15" spans="1:11" ht="18" customHeight="1">
      <c r="A15" s="202"/>
      <c r="B15" s="202"/>
      <c r="C15" s="202"/>
      <c r="D15" s="202"/>
      <c r="E15" s="202"/>
      <c r="F15" s="202"/>
      <c r="G15" s="202"/>
      <c r="H15" s="202"/>
      <c r="I15" s="202"/>
      <c r="J15" s="232"/>
    </row>
    <row r="16" spans="1:11" ht="18" customHeight="1">
      <c r="A16" s="202"/>
      <c r="B16" s="234" t="s">
        <v>318</v>
      </c>
      <c r="C16" s="202" t="s">
        <v>319</v>
      </c>
      <c r="D16" s="202"/>
      <c r="E16" s="287">
        <f>IF('様式１－１　別紙1 経費所要額調'!L16="","金　　　　　　　　円",'様式１－１　別紙1 経費所要額調'!L16)</f>
        <v>5180000</v>
      </c>
      <c r="F16" s="287"/>
      <c r="G16" s="287"/>
      <c r="H16" s="202"/>
      <c r="I16" s="202"/>
      <c r="J16" s="232"/>
      <c r="K16" s="233" t="s">
        <v>320</v>
      </c>
    </row>
    <row r="17" spans="1:11" ht="18" customHeight="1">
      <c r="A17" s="202"/>
      <c r="B17" s="234" t="s">
        <v>321</v>
      </c>
      <c r="C17" s="202" t="s">
        <v>322</v>
      </c>
      <c r="D17" s="202"/>
      <c r="E17" s="202"/>
      <c r="F17" s="202"/>
      <c r="G17" s="202"/>
      <c r="H17" s="202"/>
      <c r="I17" s="202"/>
      <c r="J17" s="232"/>
    </row>
    <row r="18" spans="1:11" ht="18" customHeight="1">
      <c r="A18" s="202"/>
      <c r="B18" s="234" t="s">
        <v>323</v>
      </c>
      <c r="C18" s="202" t="s">
        <v>324</v>
      </c>
      <c r="D18" s="202"/>
      <c r="E18" s="202"/>
      <c r="F18" s="202"/>
      <c r="G18" s="202"/>
      <c r="H18" s="202"/>
      <c r="I18" s="202"/>
      <c r="J18" s="232"/>
    </row>
    <row r="19" spans="1:11" ht="18" customHeight="1">
      <c r="A19" s="202"/>
      <c r="B19" s="234" t="s">
        <v>325</v>
      </c>
      <c r="C19" s="202" t="s">
        <v>326</v>
      </c>
      <c r="D19" s="202"/>
      <c r="E19" s="202"/>
      <c r="F19" s="202"/>
      <c r="G19" s="202"/>
      <c r="H19" s="202"/>
      <c r="I19" s="202"/>
      <c r="J19" s="232"/>
    </row>
    <row r="20" spans="1:11" ht="18" customHeight="1">
      <c r="A20" s="202"/>
      <c r="B20" s="234"/>
      <c r="C20" s="202" t="s">
        <v>327</v>
      </c>
      <c r="D20" s="202"/>
      <c r="E20" s="202"/>
      <c r="F20" s="202"/>
      <c r="G20" s="202"/>
      <c r="H20" s="202"/>
      <c r="I20" s="202"/>
      <c r="J20" s="232"/>
    </row>
    <row r="21" spans="1:11" ht="18" customHeight="1">
      <c r="A21" s="202"/>
      <c r="B21" s="234"/>
      <c r="C21" s="202" t="s">
        <v>328</v>
      </c>
      <c r="D21" s="202"/>
      <c r="E21" s="202"/>
      <c r="F21" s="202"/>
      <c r="G21" s="202"/>
      <c r="H21" s="202"/>
      <c r="I21" s="202"/>
      <c r="J21" s="232"/>
    </row>
    <row r="22" spans="1:11" ht="18" customHeight="1">
      <c r="A22" s="202"/>
      <c r="B22" s="234"/>
      <c r="C22" s="202" t="s">
        <v>329</v>
      </c>
      <c r="D22" s="202"/>
      <c r="E22" s="202"/>
      <c r="F22" s="202"/>
      <c r="G22" s="202"/>
      <c r="H22" s="202"/>
      <c r="I22" s="202"/>
      <c r="J22" s="232"/>
    </row>
    <row r="23" spans="1:11" ht="18" customHeight="1">
      <c r="A23" s="202"/>
      <c r="B23" s="234"/>
      <c r="C23" s="202" t="s">
        <v>330</v>
      </c>
      <c r="D23" s="202"/>
      <c r="E23" s="202"/>
      <c r="F23" s="202"/>
      <c r="G23" s="202"/>
      <c r="H23" s="202"/>
      <c r="I23" s="202"/>
      <c r="J23" s="232"/>
      <c r="K23" s="233" t="s">
        <v>331</v>
      </c>
    </row>
    <row r="24" spans="1:11" ht="18" customHeight="1">
      <c r="A24" s="202"/>
      <c r="B24" s="234" t="s">
        <v>332</v>
      </c>
      <c r="C24" s="235" t="s">
        <v>151</v>
      </c>
      <c r="D24" s="235"/>
      <c r="E24" s="235"/>
      <c r="F24" s="235"/>
      <c r="G24" s="235"/>
      <c r="H24" s="235"/>
      <c r="I24" s="202"/>
      <c r="J24" s="232"/>
    </row>
    <row r="25" spans="1:11" ht="18" customHeight="1">
      <c r="A25" s="202"/>
      <c r="B25" s="202"/>
      <c r="C25" s="294" t="s">
        <v>277</v>
      </c>
      <c r="D25" s="294"/>
      <c r="E25" s="294"/>
      <c r="F25" s="293"/>
      <c r="G25" s="293"/>
      <c r="H25" s="235" t="s">
        <v>152</v>
      </c>
      <c r="I25" s="202"/>
      <c r="J25" s="232"/>
    </row>
    <row r="26" spans="1:11" ht="18" customHeight="1">
      <c r="A26" s="202"/>
      <c r="B26" s="202"/>
      <c r="C26" s="236"/>
      <c r="D26" s="236"/>
      <c r="E26" s="236"/>
      <c r="F26" s="235"/>
      <c r="G26" s="235"/>
      <c r="H26" s="235"/>
      <c r="I26" s="202"/>
      <c r="J26" s="232"/>
    </row>
    <row r="27" spans="1:11" ht="18" customHeight="1">
      <c r="A27" s="202"/>
      <c r="B27" s="202"/>
      <c r="C27" s="294" t="s">
        <v>276</v>
      </c>
      <c r="D27" s="294"/>
      <c r="E27" s="294"/>
      <c r="F27" s="293"/>
      <c r="G27" s="293"/>
      <c r="H27" s="235" t="s">
        <v>153</v>
      </c>
      <c r="I27" s="202"/>
      <c r="J27" s="232"/>
    </row>
    <row r="28" spans="1:11" ht="18" customHeight="1">
      <c r="A28" s="202"/>
      <c r="B28" s="202"/>
      <c r="C28" s="236"/>
      <c r="D28" s="236"/>
      <c r="E28" s="236"/>
      <c r="F28" s="235"/>
      <c r="G28" s="235"/>
      <c r="H28" s="235"/>
      <c r="I28" s="202"/>
      <c r="J28" s="232"/>
    </row>
    <row r="29" spans="1:11" ht="18" customHeight="1">
      <c r="A29" s="202"/>
      <c r="B29" s="202"/>
      <c r="C29" s="294" t="s">
        <v>278</v>
      </c>
      <c r="D29" s="294"/>
      <c r="E29" s="294"/>
      <c r="F29" s="293"/>
      <c r="G29" s="293"/>
      <c r="H29" s="235" t="s">
        <v>154</v>
      </c>
      <c r="I29" s="202"/>
      <c r="J29" s="232"/>
    </row>
    <row r="30" spans="1:11" ht="18" customHeight="1">
      <c r="A30" s="232"/>
      <c r="B30" s="232"/>
      <c r="C30" s="232"/>
      <c r="D30" s="232"/>
      <c r="E30" s="232"/>
      <c r="F30" s="232"/>
      <c r="G30" s="232"/>
      <c r="H30" s="232"/>
      <c r="I30" s="232"/>
      <c r="J30" s="232"/>
    </row>
    <row r="31" spans="1:11" ht="18" customHeight="1">
      <c r="A31" s="232"/>
      <c r="B31" s="232"/>
      <c r="C31" s="232"/>
      <c r="D31" s="232"/>
      <c r="E31" s="232"/>
      <c r="F31" s="232"/>
      <c r="G31" s="232"/>
      <c r="H31" s="232"/>
      <c r="I31" s="232"/>
      <c r="J31" s="232"/>
    </row>
    <row r="32" spans="1:11" ht="18" customHeight="1">
      <c r="A32" s="232"/>
      <c r="B32" s="232"/>
      <c r="C32" s="232"/>
      <c r="D32" s="232"/>
      <c r="E32" s="232"/>
      <c r="F32" s="232"/>
      <c r="G32" s="232"/>
      <c r="H32" s="232"/>
      <c r="I32" s="232"/>
      <c r="J32" s="232"/>
    </row>
    <row r="33" spans="1:10" ht="18" customHeight="1">
      <c r="A33" s="232"/>
      <c r="B33" s="232"/>
      <c r="C33" s="232"/>
      <c r="D33" s="232"/>
      <c r="E33" s="232"/>
      <c r="F33" s="232"/>
      <c r="G33" s="232"/>
      <c r="H33" s="232"/>
      <c r="I33" s="232"/>
      <c r="J33" s="232"/>
    </row>
    <row r="34" spans="1:10" ht="18" customHeight="1">
      <c r="A34" s="232"/>
      <c r="B34" s="232"/>
      <c r="C34" s="232"/>
      <c r="D34" s="232"/>
      <c r="E34" s="232"/>
      <c r="F34" s="232"/>
      <c r="G34" s="232"/>
      <c r="H34" s="232"/>
      <c r="I34" s="232"/>
      <c r="J34" s="232"/>
    </row>
    <row r="35" spans="1:10" ht="18" customHeight="1">
      <c r="A35" s="232"/>
      <c r="B35" s="232"/>
      <c r="C35" s="232"/>
      <c r="D35" s="232"/>
      <c r="E35" s="232"/>
      <c r="F35" s="232"/>
      <c r="G35" s="232"/>
      <c r="H35" s="232"/>
      <c r="I35" s="232"/>
      <c r="J35" s="232"/>
    </row>
    <row r="36" spans="1:10" ht="18" customHeight="1">
      <c r="A36" s="232"/>
      <c r="B36" s="232"/>
      <c r="C36" s="232"/>
      <c r="D36" s="232"/>
      <c r="E36" s="232"/>
      <c r="F36" s="232"/>
      <c r="G36" s="232"/>
      <c r="H36" s="232"/>
      <c r="I36" s="232"/>
      <c r="J36" s="232"/>
    </row>
    <row r="37" spans="1:10" ht="18" customHeight="1">
      <c r="A37" s="232"/>
      <c r="B37" s="232"/>
      <c r="C37" s="232"/>
      <c r="D37" s="232"/>
      <c r="E37" s="232"/>
      <c r="F37" s="232"/>
      <c r="G37" s="232"/>
      <c r="H37" s="232"/>
      <c r="I37" s="232"/>
      <c r="J37" s="232"/>
    </row>
    <row r="38" spans="1:10" ht="18" customHeight="1">
      <c r="A38" s="232"/>
      <c r="B38" s="232"/>
      <c r="C38" s="232"/>
      <c r="D38" s="232"/>
      <c r="E38" s="232"/>
      <c r="F38" s="232"/>
      <c r="G38" s="232"/>
      <c r="H38" s="232"/>
      <c r="I38" s="232"/>
      <c r="J38" s="232"/>
    </row>
    <row r="39" spans="1:10" ht="18" customHeight="1">
      <c r="A39" s="232"/>
      <c r="B39" s="232"/>
      <c r="C39" s="232"/>
      <c r="D39" s="232"/>
      <c r="E39" s="232"/>
      <c r="F39" s="232"/>
      <c r="G39" s="232"/>
      <c r="H39" s="232"/>
      <c r="I39" s="232"/>
      <c r="J39" s="232"/>
    </row>
    <row r="40" spans="1:10" ht="18" customHeight="1">
      <c r="A40" s="232"/>
      <c r="B40" s="232"/>
      <c r="C40" s="232"/>
      <c r="D40" s="232"/>
      <c r="E40" s="232"/>
      <c r="F40" s="232"/>
      <c r="G40" s="232"/>
      <c r="H40" s="232"/>
      <c r="I40" s="232"/>
      <c r="J40" s="232"/>
    </row>
    <row r="41" spans="1:10" ht="18" customHeight="1">
      <c r="A41" s="232"/>
      <c r="B41" s="232"/>
      <c r="C41" s="232"/>
      <c r="D41" s="232"/>
      <c r="E41" s="232"/>
      <c r="F41" s="232"/>
      <c r="G41" s="232"/>
      <c r="H41" s="232"/>
      <c r="I41" s="232"/>
      <c r="J41" s="232"/>
    </row>
    <row r="42" spans="1:10" ht="18" customHeight="1">
      <c r="A42" s="232"/>
      <c r="B42" s="232"/>
      <c r="C42" s="232"/>
      <c r="D42" s="232"/>
      <c r="E42" s="232"/>
      <c r="F42" s="232"/>
      <c r="G42" s="232"/>
      <c r="H42" s="232"/>
      <c r="I42" s="232"/>
      <c r="J42" s="232"/>
    </row>
  </sheetData>
  <mergeCells count="15">
    <mergeCell ref="F25:G25"/>
    <mergeCell ref="F27:G27"/>
    <mergeCell ref="F29:G29"/>
    <mergeCell ref="C25:E25"/>
    <mergeCell ref="C27:E27"/>
    <mergeCell ref="C29:E29"/>
    <mergeCell ref="E16:G16"/>
    <mergeCell ref="H2:J2"/>
    <mergeCell ref="H3:J3"/>
    <mergeCell ref="G4:I4"/>
    <mergeCell ref="B13:I13"/>
    <mergeCell ref="A11:J11"/>
    <mergeCell ref="F8:I8"/>
    <mergeCell ref="F7:I7"/>
    <mergeCell ref="A10:J10"/>
  </mergeCells>
  <phoneticPr fontId="2"/>
  <printOptions horizontalCentered="1"/>
  <pageMargins left="0.70866141732283472" right="0.70866141732283472" top="0.94488188976377963" bottom="0.94488188976377963" header="0.31496062992125984" footer="0.31496062992125984"/>
  <pageSetup paperSize="9" orientation="portrait" r:id="rId1"/>
  <colBreaks count="1" manualBreakCount="1">
    <brk id="10" max="52"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8A562-4F1F-47D2-B719-E254E5447005}">
  <sheetPr>
    <tabColor theme="9" tint="0.59999389629810485"/>
  </sheetPr>
  <dimension ref="A1:N25"/>
  <sheetViews>
    <sheetView topLeftCell="A3" zoomScaleNormal="100" workbookViewId="0">
      <selection activeCell="D5" sqref="D5:M5"/>
    </sheetView>
  </sheetViews>
  <sheetFormatPr defaultColWidth="9" defaultRowHeight="13"/>
  <cols>
    <col min="1" max="1" width="10.7265625" style="23" customWidth="1"/>
    <col min="2" max="14" width="9.36328125" style="23" customWidth="1"/>
    <col min="15" max="256" width="9" style="23"/>
    <col min="257" max="270" width="9.36328125" style="23" customWidth="1"/>
    <col min="271" max="512" width="9" style="23"/>
    <col min="513" max="526" width="9.36328125" style="23" customWidth="1"/>
    <col min="527" max="768" width="9" style="23"/>
    <col min="769" max="782" width="9.36328125" style="23" customWidth="1"/>
    <col min="783" max="1024" width="9" style="23"/>
    <col min="1025" max="1038" width="9.36328125" style="23" customWidth="1"/>
    <col min="1039" max="1280" width="9" style="23"/>
    <col min="1281" max="1294" width="9.36328125" style="23" customWidth="1"/>
    <col min="1295" max="1536" width="9" style="23"/>
    <col min="1537" max="1550" width="9.36328125" style="23" customWidth="1"/>
    <col min="1551" max="1792" width="9" style="23"/>
    <col min="1793" max="1806" width="9.36328125" style="23" customWidth="1"/>
    <col min="1807" max="2048" width="9" style="23"/>
    <col min="2049" max="2062" width="9.36328125" style="23" customWidth="1"/>
    <col min="2063" max="2304" width="9" style="23"/>
    <col min="2305" max="2318" width="9.36328125" style="23" customWidth="1"/>
    <col min="2319" max="2560" width="9" style="23"/>
    <col min="2561" max="2574" width="9.36328125" style="23" customWidth="1"/>
    <col min="2575" max="2816" width="9" style="23"/>
    <col min="2817" max="2830" width="9.36328125" style="23" customWidth="1"/>
    <col min="2831" max="3072" width="9" style="23"/>
    <col min="3073" max="3086" width="9.36328125" style="23" customWidth="1"/>
    <col min="3087" max="3328" width="9" style="23"/>
    <col min="3329" max="3342" width="9.36328125" style="23" customWidth="1"/>
    <col min="3343" max="3584" width="9" style="23"/>
    <col min="3585" max="3598" width="9.36328125" style="23" customWidth="1"/>
    <col min="3599" max="3840" width="9" style="23"/>
    <col min="3841" max="3854" width="9.36328125" style="23" customWidth="1"/>
    <col min="3855" max="4096" width="9" style="23"/>
    <col min="4097" max="4110" width="9.36328125" style="23" customWidth="1"/>
    <col min="4111" max="4352" width="9" style="23"/>
    <col min="4353" max="4366" width="9.36328125" style="23" customWidth="1"/>
    <col min="4367" max="4608" width="9" style="23"/>
    <col min="4609" max="4622" width="9.36328125" style="23" customWidth="1"/>
    <col min="4623" max="4864" width="9" style="23"/>
    <col min="4865" max="4878" width="9.36328125" style="23" customWidth="1"/>
    <col min="4879" max="5120" width="9" style="23"/>
    <col min="5121" max="5134" width="9.36328125" style="23" customWidth="1"/>
    <col min="5135" max="5376" width="9" style="23"/>
    <col min="5377" max="5390" width="9.36328125" style="23" customWidth="1"/>
    <col min="5391" max="5632" width="9" style="23"/>
    <col min="5633" max="5646" width="9.36328125" style="23" customWidth="1"/>
    <col min="5647" max="5888" width="9" style="23"/>
    <col min="5889" max="5902" width="9.36328125" style="23" customWidth="1"/>
    <col min="5903" max="6144" width="9" style="23"/>
    <col min="6145" max="6158" width="9.36328125" style="23" customWidth="1"/>
    <col min="6159" max="6400" width="9" style="23"/>
    <col min="6401" max="6414" width="9.36328125" style="23" customWidth="1"/>
    <col min="6415" max="6656" width="9" style="23"/>
    <col min="6657" max="6670" width="9.36328125" style="23" customWidth="1"/>
    <col min="6671" max="6912" width="9" style="23"/>
    <col min="6913" max="6926" width="9.36328125" style="23" customWidth="1"/>
    <col min="6927" max="7168" width="9" style="23"/>
    <col min="7169" max="7182" width="9.36328125" style="23" customWidth="1"/>
    <col min="7183" max="7424" width="9" style="23"/>
    <col min="7425" max="7438" width="9.36328125" style="23" customWidth="1"/>
    <col min="7439" max="7680" width="9" style="23"/>
    <col min="7681" max="7694" width="9.36328125" style="23" customWidth="1"/>
    <col min="7695" max="7936" width="9" style="23"/>
    <col min="7937" max="7950" width="9.36328125" style="23" customWidth="1"/>
    <col min="7951" max="8192" width="9" style="23"/>
    <col min="8193" max="8206" width="9.36328125" style="23" customWidth="1"/>
    <col min="8207" max="8448" width="9" style="23"/>
    <col min="8449" max="8462" width="9.36328125" style="23" customWidth="1"/>
    <col min="8463" max="8704" width="9" style="23"/>
    <col min="8705" max="8718" width="9.36328125" style="23" customWidth="1"/>
    <col min="8719" max="8960" width="9" style="23"/>
    <col min="8961" max="8974" width="9.36328125" style="23" customWidth="1"/>
    <col min="8975" max="9216" width="9" style="23"/>
    <col min="9217" max="9230" width="9.36328125" style="23" customWidth="1"/>
    <col min="9231" max="9472" width="9" style="23"/>
    <col min="9473" max="9486" width="9.36328125" style="23" customWidth="1"/>
    <col min="9487" max="9728" width="9" style="23"/>
    <col min="9729" max="9742" width="9.36328125" style="23" customWidth="1"/>
    <col min="9743" max="9984" width="9" style="23"/>
    <col min="9985" max="9998" width="9.36328125" style="23" customWidth="1"/>
    <col min="9999" max="10240" width="9" style="23"/>
    <col min="10241" max="10254" width="9.36328125" style="23" customWidth="1"/>
    <col min="10255" max="10496" width="9" style="23"/>
    <col min="10497" max="10510" width="9.36328125" style="23" customWidth="1"/>
    <col min="10511" max="10752" width="9" style="23"/>
    <col min="10753" max="10766" width="9.36328125" style="23" customWidth="1"/>
    <col min="10767" max="11008" width="9" style="23"/>
    <col min="11009" max="11022" width="9.36328125" style="23" customWidth="1"/>
    <col min="11023" max="11264" width="9" style="23"/>
    <col min="11265" max="11278" width="9.36328125" style="23" customWidth="1"/>
    <col min="11279" max="11520" width="9" style="23"/>
    <col min="11521" max="11534" width="9.36328125" style="23" customWidth="1"/>
    <col min="11535" max="11776" width="9" style="23"/>
    <col min="11777" max="11790" width="9.36328125" style="23" customWidth="1"/>
    <col min="11791" max="12032" width="9" style="23"/>
    <col min="12033" max="12046" width="9.36328125" style="23" customWidth="1"/>
    <col min="12047" max="12288" width="9" style="23"/>
    <col min="12289" max="12302" width="9.36328125" style="23" customWidth="1"/>
    <col min="12303" max="12544" width="9" style="23"/>
    <col min="12545" max="12558" width="9.36328125" style="23" customWidth="1"/>
    <col min="12559" max="12800" width="9" style="23"/>
    <col min="12801" max="12814" width="9.36328125" style="23" customWidth="1"/>
    <col min="12815" max="13056" width="9" style="23"/>
    <col min="13057" max="13070" width="9.36328125" style="23" customWidth="1"/>
    <col min="13071" max="13312" width="9" style="23"/>
    <col min="13313" max="13326" width="9.36328125" style="23" customWidth="1"/>
    <col min="13327" max="13568" width="9" style="23"/>
    <col min="13569" max="13582" width="9.36328125" style="23" customWidth="1"/>
    <col min="13583" max="13824" width="9" style="23"/>
    <col min="13825" max="13838" width="9.36328125" style="23" customWidth="1"/>
    <col min="13839" max="14080" width="9" style="23"/>
    <col min="14081" max="14094" width="9.36328125" style="23" customWidth="1"/>
    <col min="14095" max="14336" width="9" style="23"/>
    <col min="14337" max="14350" width="9.36328125" style="23" customWidth="1"/>
    <col min="14351" max="14592" width="9" style="23"/>
    <col min="14593" max="14606" width="9.36328125" style="23" customWidth="1"/>
    <col min="14607" max="14848" width="9" style="23"/>
    <col min="14849" max="14862" width="9.36328125" style="23" customWidth="1"/>
    <col min="14863" max="15104" width="9" style="23"/>
    <col min="15105" max="15118" width="9.36328125" style="23" customWidth="1"/>
    <col min="15119" max="15360" width="9" style="23"/>
    <col min="15361" max="15374" width="9.36328125" style="23" customWidth="1"/>
    <col min="15375" max="15616" width="9" style="23"/>
    <col min="15617" max="15630" width="9.36328125" style="23" customWidth="1"/>
    <col min="15631" max="15872" width="9" style="23"/>
    <col min="15873" max="15886" width="9.36328125" style="23" customWidth="1"/>
    <col min="15887" max="16128" width="9" style="23"/>
    <col min="16129" max="16142" width="9.36328125" style="23" customWidth="1"/>
    <col min="16143" max="16384" width="9" style="23"/>
  </cols>
  <sheetData>
    <row r="1" spans="1:14" ht="18.75" customHeight="1">
      <c r="A1" s="23" t="s">
        <v>261</v>
      </c>
    </row>
    <row r="2" spans="1:14" ht="18.75" customHeight="1">
      <c r="A2" s="549" t="s">
        <v>235</v>
      </c>
      <c r="B2" s="549"/>
      <c r="C2" s="549"/>
      <c r="D2" s="549"/>
      <c r="E2" s="549"/>
      <c r="F2" s="549"/>
      <c r="G2" s="549"/>
      <c r="H2" s="549"/>
      <c r="I2" s="549"/>
      <c r="J2" s="549"/>
      <c r="K2" s="549"/>
      <c r="L2" s="549"/>
      <c r="M2" s="549"/>
      <c r="N2" s="549"/>
    </row>
    <row r="3" spans="1:14" ht="18.75" customHeight="1"/>
    <row r="4" spans="1:14" ht="18.75" customHeight="1">
      <c r="M4" s="23" t="s">
        <v>236</v>
      </c>
    </row>
    <row r="5" spans="1:14" ht="18.75" customHeight="1">
      <c r="A5" s="550" t="s">
        <v>237</v>
      </c>
      <c r="B5" s="550"/>
      <c r="C5" s="550"/>
      <c r="D5" s="550" t="s">
        <v>238</v>
      </c>
      <c r="E5" s="550"/>
      <c r="F5" s="550"/>
      <c r="G5" s="550"/>
      <c r="H5" s="550"/>
      <c r="I5" s="550"/>
      <c r="J5" s="550"/>
      <c r="K5" s="550"/>
      <c r="L5" s="550"/>
      <c r="M5" s="550"/>
      <c r="N5" s="550" t="s">
        <v>239</v>
      </c>
    </row>
    <row r="6" spans="1:14" ht="18.75" customHeight="1">
      <c r="A6" s="551" t="s">
        <v>240</v>
      </c>
      <c r="B6" s="551" t="s">
        <v>241</v>
      </c>
      <c r="C6" s="550" t="s">
        <v>242</v>
      </c>
      <c r="D6" s="552" t="s">
        <v>243</v>
      </c>
      <c r="E6" s="553"/>
      <c r="F6" s="554"/>
      <c r="G6" s="552" t="s">
        <v>244</v>
      </c>
      <c r="H6" s="553"/>
      <c r="I6" s="553"/>
      <c r="J6" s="553"/>
      <c r="K6" s="553"/>
      <c r="L6" s="553"/>
      <c r="M6" s="554"/>
      <c r="N6" s="550"/>
    </row>
    <row r="7" spans="1:14" ht="41.25" customHeight="1">
      <c r="A7" s="551"/>
      <c r="B7" s="551"/>
      <c r="C7" s="550"/>
      <c r="D7" s="24" t="s">
        <v>245</v>
      </c>
      <c r="E7" s="24" t="s">
        <v>246</v>
      </c>
      <c r="F7" s="24" t="s">
        <v>247</v>
      </c>
      <c r="G7" s="24" t="s">
        <v>245</v>
      </c>
      <c r="H7" s="24" t="s">
        <v>248</v>
      </c>
      <c r="I7" s="25" t="s">
        <v>249</v>
      </c>
      <c r="J7" s="24" t="s">
        <v>250</v>
      </c>
      <c r="K7" s="25" t="s">
        <v>249</v>
      </c>
      <c r="L7" s="25" t="s">
        <v>251</v>
      </c>
      <c r="M7" s="25" t="s">
        <v>249</v>
      </c>
      <c r="N7" s="550"/>
    </row>
    <row r="8" spans="1:14" ht="18.75" customHeight="1">
      <c r="A8" s="26"/>
      <c r="B8" s="27" t="s">
        <v>92</v>
      </c>
      <c r="C8" s="27"/>
      <c r="D8" s="27"/>
      <c r="E8" s="27" t="s">
        <v>92</v>
      </c>
      <c r="F8" s="27" t="s">
        <v>92</v>
      </c>
      <c r="G8" s="27"/>
      <c r="H8" s="27" t="s">
        <v>92</v>
      </c>
      <c r="I8" s="27" t="s">
        <v>92</v>
      </c>
      <c r="J8" s="27" t="s">
        <v>92</v>
      </c>
      <c r="K8" s="27" t="s">
        <v>92</v>
      </c>
      <c r="L8" s="27" t="s">
        <v>92</v>
      </c>
      <c r="M8" s="27" t="s">
        <v>92</v>
      </c>
      <c r="N8" s="26"/>
    </row>
    <row r="9" spans="1:14" ht="18.75" customHeight="1">
      <c r="A9" s="26" t="s">
        <v>252</v>
      </c>
      <c r="B9" s="26"/>
      <c r="C9" s="26"/>
      <c r="D9" s="26"/>
      <c r="E9" s="26"/>
      <c r="F9" s="26"/>
      <c r="G9" s="26"/>
      <c r="H9" s="26"/>
      <c r="I9" s="26"/>
      <c r="J9" s="26"/>
      <c r="K9" s="26"/>
      <c r="L9" s="26"/>
      <c r="M9" s="26"/>
      <c r="N9" s="26"/>
    </row>
    <row r="10" spans="1:14" ht="18.75" customHeight="1">
      <c r="A10" s="26" t="s">
        <v>262</v>
      </c>
      <c r="B10" s="26"/>
      <c r="C10" s="26"/>
      <c r="D10" s="26"/>
      <c r="E10" s="26"/>
      <c r="F10" s="26"/>
      <c r="G10" s="26"/>
      <c r="H10" s="26"/>
      <c r="I10" s="26"/>
      <c r="J10" s="26"/>
      <c r="K10" s="26"/>
      <c r="L10" s="26"/>
      <c r="M10" s="26"/>
      <c r="N10" s="26"/>
    </row>
    <row r="11" spans="1:14" ht="18.75" customHeight="1">
      <c r="A11" s="26"/>
      <c r="B11" s="26"/>
      <c r="C11" s="26"/>
      <c r="D11" s="26"/>
      <c r="E11" s="26"/>
      <c r="F11" s="26"/>
      <c r="G11" s="26"/>
      <c r="H11" s="26"/>
      <c r="I11" s="26"/>
      <c r="J11" s="26"/>
      <c r="K11" s="26"/>
      <c r="L11" s="26"/>
      <c r="M11" s="26"/>
      <c r="N11" s="26"/>
    </row>
    <row r="12" spans="1:14" ht="18.75" customHeight="1">
      <c r="A12" s="26"/>
      <c r="B12" s="26"/>
      <c r="C12" s="26"/>
      <c r="D12" s="26"/>
      <c r="E12" s="26"/>
      <c r="F12" s="26"/>
      <c r="G12" s="26"/>
      <c r="H12" s="26"/>
      <c r="I12" s="26"/>
      <c r="J12" s="26"/>
      <c r="K12" s="26"/>
      <c r="L12" s="26"/>
      <c r="M12" s="26"/>
      <c r="N12" s="26"/>
    </row>
    <row r="13" spans="1:14" ht="18.75" customHeight="1">
      <c r="A13" s="26"/>
      <c r="B13" s="26"/>
      <c r="C13" s="26"/>
      <c r="D13" s="26"/>
      <c r="E13" s="26"/>
      <c r="F13" s="26"/>
      <c r="G13" s="26"/>
      <c r="H13" s="26"/>
      <c r="I13" s="26"/>
      <c r="J13" s="26"/>
      <c r="K13" s="26"/>
      <c r="L13" s="26"/>
      <c r="M13" s="26"/>
      <c r="N13" s="26"/>
    </row>
    <row r="14" spans="1:14" ht="18.75" customHeight="1">
      <c r="A14" s="26" t="s">
        <v>253</v>
      </c>
      <c r="B14" s="26"/>
      <c r="C14" s="26"/>
      <c r="D14" s="26"/>
      <c r="E14" s="26"/>
      <c r="F14" s="26"/>
      <c r="G14" s="26"/>
      <c r="H14" s="26"/>
      <c r="I14" s="26"/>
      <c r="J14" s="26"/>
      <c r="K14" s="26"/>
      <c r="L14" s="26"/>
      <c r="M14" s="26"/>
      <c r="N14" s="26"/>
    </row>
    <row r="15" spans="1:14" ht="18.75" customHeight="1">
      <c r="A15" s="26" t="s">
        <v>263</v>
      </c>
      <c r="B15" s="26"/>
      <c r="C15" s="26"/>
      <c r="D15" s="26"/>
      <c r="E15" s="26"/>
      <c r="F15" s="26"/>
      <c r="G15" s="26"/>
      <c r="H15" s="26"/>
      <c r="I15" s="26"/>
      <c r="J15" s="26"/>
      <c r="K15" s="26"/>
      <c r="L15" s="26"/>
      <c r="M15" s="26"/>
      <c r="N15" s="26"/>
    </row>
    <row r="16" spans="1:14" ht="18.75" customHeight="1">
      <c r="A16" s="26"/>
      <c r="B16" s="26"/>
      <c r="C16" s="26"/>
      <c r="D16" s="26"/>
      <c r="E16" s="26"/>
      <c r="F16" s="26"/>
      <c r="G16" s="26"/>
      <c r="H16" s="26"/>
      <c r="I16" s="26"/>
      <c r="J16" s="26"/>
      <c r="K16" s="26"/>
      <c r="L16" s="26"/>
      <c r="M16" s="26"/>
      <c r="N16" s="26"/>
    </row>
    <row r="17" spans="1:14" ht="18.75" customHeight="1">
      <c r="A17" s="26"/>
      <c r="B17" s="26"/>
      <c r="C17" s="26"/>
      <c r="D17" s="26"/>
      <c r="E17" s="26"/>
      <c r="F17" s="26"/>
      <c r="G17" s="26"/>
      <c r="H17" s="26"/>
      <c r="I17" s="26"/>
      <c r="J17" s="26"/>
      <c r="K17" s="26"/>
      <c r="L17" s="26"/>
      <c r="M17" s="26"/>
      <c r="N17" s="26"/>
    </row>
    <row r="18" spans="1:14" ht="18.75" customHeight="1">
      <c r="A18" s="28"/>
      <c r="B18" s="28"/>
      <c r="C18" s="28"/>
      <c r="D18" s="28"/>
      <c r="E18" s="28"/>
      <c r="F18" s="28"/>
      <c r="G18" s="28"/>
      <c r="H18" s="28"/>
      <c r="I18" s="28"/>
      <c r="J18" s="28"/>
      <c r="K18" s="28"/>
      <c r="L18" s="28"/>
      <c r="M18" s="28"/>
      <c r="N18" s="28"/>
    </row>
    <row r="19" spans="1:14" ht="18.75" customHeight="1">
      <c r="A19" s="23" t="s">
        <v>254</v>
      </c>
    </row>
    <row r="20" spans="1:14" ht="18.75" customHeight="1">
      <c r="A20" s="23" t="s">
        <v>255</v>
      </c>
    </row>
    <row r="21" spans="1:14" ht="18.75" customHeight="1">
      <c r="A21" s="23" t="s">
        <v>256</v>
      </c>
    </row>
    <row r="22" spans="1:14" ht="18.75" customHeight="1">
      <c r="A22" s="23" t="s">
        <v>257</v>
      </c>
    </row>
    <row r="23" spans="1:14" ht="18.75" customHeight="1">
      <c r="A23" s="23" t="s">
        <v>258</v>
      </c>
    </row>
    <row r="24" spans="1:14" ht="18.75" customHeight="1">
      <c r="A24" s="23" t="s">
        <v>259</v>
      </c>
    </row>
    <row r="25" spans="1:14" ht="18.75" customHeight="1">
      <c r="A25" s="23" t="s">
        <v>260</v>
      </c>
    </row>
  </sheetData>
  <mergeCells count="9">
    <mergeCell ref="A2:N2"/>
    <mergeCell ref="A5:C5"/>
    <mergeCell ref="D5:M5"/>
    <mergeCell ref="N5:N7"/>
    <mergeCell ref="A6:A7"/>
    <mergeCell ref="B6:B7"/>
    <mergeCell ref="C6:C7"/>
    <mergeCell ref="D6:F6"/>
    <mergeCell ref="G6:M6"/>
  </mergeCells>
  <phoneticPr fontId="30"/>
  <pageMargins left="0.78740157480314965" right="0.78740157480314965" top="0.98425196850393704" bottom="0.78740157480314965" header="0.51181102362204722" footer="0.51181102362204722"/>
  <pageSetup paperSize="9" scale="99" orientation="landscape"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961B4-0B53-445A-AF3D-1F2314823B3C}">
  <dimension ref="B1:P39"/>
  <sheetViews>
    <sheetView topLeftCell="D1" workbookViewId="0">
      <selection activeCell="D3" sqref="D3:D7"/>
    </sheetView>
  </sheetViews>
  <sheetFormatPr defaultRowHeight="13"/>
  <cols>
    <col min="2" max="2" width="53.7265625" customWidth="1"/>
    <col min="4" max="4" width="35.08984375" customWidth="1"/>
    <col min="11" max="11" width="37.453125" customWidth="1"/>
  </cols>
  <sheetData>
    <row r="1" spans="2:16">
      <c r="B1" t="s">
        <v>173</v>
      </c>
      <c r="D1" t="s">
        <v>174</v>
      </c>
      <c r="F1" t="s">
        <v>175</v>
      </c>
      <c r="K1" t="s">
        <v>176</v>
      </c>
    </row>
    <row r="2" spans="2:16" ht="38">
      <c r="L2" s="15" t="s">
        <v>177</v>
      </c>
      <c r="M2" s="16" t="s">
        <v>178</v>
      </c>
      <c r="N2" s="16" t="s">
        <v>179</v>
      </c>
      <c r="O2" s="16" t="s">
        <v>180</v>
      </c>
      <c r="P2" s="16" t="s">
        <v>181</v>
      </c>
    </row>
    <row r="3" spans="2:16">
      <c r="B3" t="s">
        <v>182</v>
      </c>
      <c r="D3" t="s">
        <v>109</v>
      </c>
      <c r="F3" t="s">
        <v>114</v>
      </c>
      <c r="K3" t="s">
        <v>122</v>
      </c>
      <c r="L3" s="14" t="s">
        <v>139</v>
      </c>
      <c r="M3" s="17">
        <v>0.5</v>
      </c>
      <c r="N3" s="17" t="s">
        <v>183</v>
      </c>
      <c r="O3" s="17">
        <v>0.5</v>
      </c>
      <c r="P3" s="17">
        <v>1</v>
      </c>
    </row>
    <row r="4" spans="2:16">
      <c r="B4" t="s">
        <v>184</v>
      </c>
      <c r="D4" t="s">
        <v>110</v>
      </c>
      <c r="F4" t="s">
        <v>115</v>
      </c>
      <c r="K4" t="s">
        <v>123</v>
      </c>
      <c r="L4" s="14" t="s">
        <v>139</v>
      </c>
      <c r="M4" s="17">
        <v>0.75</v>
      </c>
      <c r="N4" s="17" t="s">
        <v>140</v>
      </c>
      <c r="O4" s="17">
        <v>0.5</v>
      </c>
      <c r="P4" s="17">
        <v>0.66666666666666663</v>
      </c>
    </row>
    <row r="5" spans="2:16">
      <c r="B5" t="s">
        <v>185</v>
      </c>
      <c r="D5" t="s">
        <v>111</v>
      </c>
      <c r="F5" t="s">
        <v>116</v>
      </c>
      <c r="K5" t="s">
        <v>124</v>
      </c>
      <c r="L5" s="14" t="s">
        <v>139</v>
      </c>
      <c r="M5" s="17">
        <v>0.33333333333333331</v>
      </c>
      <c r="N5" s="17" t="s">
        <v>140</v>
      </c>
      <c r="O5" s="17">
        <v>0.33333333333333331</v>
      </c>
      <c r="P5" s="17">
        <v>1</v>
      </c>
    </row>
    <row r="6" spans="2:16">
      <c r="B6" t="s">
        <v>186</v>
      </c>
      <c r="D6" t="s">
        <v>112</v>
      </c>
      <c r="F6" t="s">
        <v>117</v>
      </c>
      <c r="K6" t="s">
        <v>125</v>
      </c>
      <c r="L6" s="14" t="s">
        <v>187</v>
      </c>
      <c r="M6" s="17" t="s">
        <v>188</v>
      </c>
      <c r="N6" s="17" t="s">
        <v>140</v>
      </c>
      <c r="O6" s="17">
        <v>0.5</v>
      </c>
      <c r="P6" s="17">
        <v>0.5</v>
      </c>
    </row>
    <row r="7" spans="2:16">
      <c r="B7" t="s">
        <v>189</v>
      </c>
      <c r="D7" t="s">
        <v>113</v>
      </c>
      <c r="F7" t="s">
        <v>118</v>
      </c>
      <c r="K7" t="s">
        <v>126</v>
      </c>
      <c r="L7" s="14" t="s">
        <v>187</v>
      </c>
      <c r="M7" s="17" t="s">
        <v>188</v>
      </c>
      <c r="N7" s="17" t="s">
        <v>140</v>
      </c>
      <c r="O7" s="17">
        <v>0.5</v>
      </c>
      <c r="P7" s="17">
        <v>0.5</v>
      </c>
    </row>
    <row r="8" spans="2:16">
      <c r="B8" t="s">
        <v>190</v>
      </c>
      <c r="F8" t="s">
        <v>119</v>
      </c>
      <c r="K8" t="s">
        <v>127</v>
      </c>
      <c r="L8" s="14" t="s">
        <v>191</v>
      </c>
      <c r="M8" s="17" t="s">
        <v>188</v>
      </c>
      <c r="N8" s="17" t="s">
        <v>140</v>
      </c>
      <c r="O8" s="17">
        <v>0.5</v>
      </c>
      <c r="P8" s="17">
        <v>0.5</v>
      </c>
    </row>
    <row r="9" spans="2:16">
      <c r="B9" t="s">
        <v>192</v>
      </c>
      <c r="F9" t="s">
        <v>120</v>
      </c>
      <c r="K9" t="s">
        <v>128</v>
      </c>
      <c r="L9" s="14" t="s">
        <v>193</v>
      </c>
      <c r="M9" s="17">
        <v>0.66666666666666663</v>
      </c>
      <c r="N9" s="17" t="s">
        <v>140</v>
      </c>
      <c r="O9" s="17">
        <v>0.33333333333333331</v>
      </c>
      <c r="P9" s="17">
        <v>0.5</v>
      </c>
    </row>
    <row r="10" spans="2:16">
      <c r="B10" t="s">
        <v>194</v>
      </c>
      <c r="F10" t="s">
        <v>121</v>
      </c>
      <c r="K10" t="s">
        <v>129</v>
      </c>
      <c r="L10" s="14" t="s">
        <v>193</v>
      </c>
      <c r="M10" s="17">
        <v>0.66666666666666663</v>
      </c>
      <c r="N10" s="17" t="s">
        <v>140</v>
      </c>
      <c r="O10" s="17">
        <v>0.33333333333333331</v>
      </c>
      <c r="P10" s="17">
        <v>0.5</v>
      </c>
    </row>
    <row r="11" spans="2:16">
      <c r="B11" t="s">
        <v>195</v>
      </c>
      <c r="K11" t="s">
        <v>130</v>
      </c>
      <c r="L11" s="14" t="s">
        <v>139</v>
      </c>
      <c r="M11" s="17">
        <v>0.5</v>
      </c>
      <c r="N11" s="17" t="s">
        <v>140</v>
      </c>
      <c r="O11" s="17">
        <v>0.5</v>
      </c>
      <c r="P11" s="17">
        <v>1</v>
      </c>
    </row>
    <row r="12" spans="2:16">
      <c r="B12" t="s">
        <v>196</v>
      </c>
      <c r="K12" t="s">
        <v>131</v>
      </c>
      <c r="L12" s="14" t="s">
        <v>139</v>
      </c>
      <c r="M12" s="17">
        <v>0.5</v>
      </c>
      <c r="N12" s="17" t="s">
        <v>140</v>
      </c>
      <c r="O12" s="17">
        <v>0.5</v>
      </c>
      <c r="P12" s="17">
        <v>1</v>
      </c>
    </row>
    <row r="13" spans="2:16">
      <c r="B13" t="s">
        <v>197</v>
      </c>
      <c r="K13" t="s">
        <v>132</v>
      </c>
      <c r="L13" s="14" t="s">
        <v>139</v>
      </c>
      <c r="M13" s="17">
        <v>0.5</v>
      </c>
      <c r="N13" s="17" t="s">
        <v>140</v>
      </c>
      <c r="O13" s="17">
        <v>0.5</v>
      </c>
      <c r="P13" s="17">
        <v>1</v>
      </c>
    </row>
    <row r="14" spans="2:16">
      <c r="B14" t="s">
        <v>198</v>
      </c>
      <c r="K14" t="s">
        <v>133</v>
      </c>
      <c r="L14" s="14" t="s">
        <v>191</v>
      </c>
      <c r="M14" s="17" t="s">
        <v>188</v>
      </c>
      <c r="N14" s="17" t="s">
        <v>199</v>
      </c>
      <c r="O14" s="17" t="s">
        <v>188</v>
      </c>
      <c r="P14" s="17">
        <v>1</v>
      </c>
    </row>
    <row r="15" spans="2:16">
      <c r="B15" t="s">
        <v>200</v>
      </c>
      <c r="K15" t="s">
        <v>201</v>
      </c>
      <c r="L15" s="14" t="s">
        <v>139</v>
      </c>
      <c r="M15" s="17">
        <v>0.5</v>
      </c>
      <c r="N15" s="17" t="s">
        <v>140</v>
      </c>
      <c r="O15" s="17">
        <v>0.5</v>
      </c>
      <c r="P15" s="17">
        <v>1</v>
      </c>
    </row>
    <row r="16" spans="2:16">
      <c r="B16" t="s">
        <v>202</v>
      </c>
      <c r="K16" t="s">
        <v>134</v>
      </c>
      <c r="L16" s="14" t="s">
        <v>139</v>
      </c>
      <c r="M16" s="17">
        <v>0.33333333333333331</v>
      </c>
      <c r="N16" s="17" t="s">
        <v>140</v>
      </c>
      <c r="O16" s="17">
        <v>0.33333333333333331</v>
      </c>
      <c r="P16" s="17">
        <v>1</v>
      </c>
    </row>
    <row r="17" spans="2:16">
      <c r="B17" t="s">
        <v>203</v>
      </c>
      <c r="K17" t="s">
        <v>204</v>
      </c>
      <c r="L17" s="14" t="s">
        <v>193</v>
      </c>
      <c r="M17" s="17">
        <v>0.33333333333333331</v>
      </c>
      <c r="N17" s="17" t="s">
        <v>199</v>
      </c>
      <c r="O17" s="17">
        <v>0.33333333333333331</v>
      </c>
      <c r="P17" s="17">
        <v>0.33333333333333331</v>
      </c>
    </row>
    <row r="18" spans="2:16">
      <c r="B18" t="s">
        <v>205</v>
      </c>
      <c r="K18" t="s">
        <v>206</v>
      </c>
      <c r="L18" s="14" t="s">
        <v>191</v>
      </c>
      <c r="M18" s="17">
        <v>0.66666666666666663</v>
      </c>
      <c r="N18" s="17" t="s">
        <v>183</v>
      </c>
      <c r="O18" s="17">
        <v>0.33333333333333331</v>
      </c>
      <c r="P18" s="17">
        <v>0.5</v>
      </c>
    </row>
    <row r="19" spans="2:16">
      <c r="B19" t="s">
        <v>207</v>
      </c>
      <c r="K19" t="s">
        <v>168</v>
      </c>
      <c r="L19" s="14" t="s">
        <v>191</v>
      </c>
      <c r="M19" s="17" t="s">
        <v>188</v>
      </c>
      <c r="N19" s="17" t="s">
        <v>183</v>
      </c>
      <c r="O19" s="17">
        <v>0.5</v>
      </c>
      <c r="P19" s="17">
        <v>0.5</v>
      </c>
    </row>
    <row r="21" spans="2:16">
      <c r="B21" t="s">
        <v>208</v>
      </c>
    </row>
    <row r="23" spans="2:16">
      <c r="B23" t="s">
        <v>209</v>
      </c>
    </row>
    <row r="24" spans="2:16">
      <c r="B24" t="s">
        <v>210</v>
      </c>
    </row>
    <row r="25" spans="2:16">
      <c r="B25" t="s">
        <v>211</v>
      </c>
    </row>
    <row r="26" spans="2:16">
      <c r="B26" t="s">
        <v>212</v>
      </c>
    </row>
    <row r="27" spans="2:16">
      <c r="B27" t="s">
        <v>213</v>
      </c>
    </row>
    <row r="28" spans="2:16">
      <c r="B28" t="s">
        <v>214</v>
      </c>
    </row>
    <row r="29" spans="2:16">
      <c r="B29" t="s">
        <v>215</v>
      </c>
    </row>
    <row r="30" spans="2:16">
      <c r="B30" t="s">
        <v>216</v>
      </c>
    </row>
    <row r="31" spans="2:16">
      <c r="B31" t="s">
        <v>217</v>
      </c>
    </row>
    <row r="32" spans="2:16">
      <c r="B32" t="s">
        <v>218</v>
      </c>
    </row>
    <row r="33" spans="2:2">
      <c r="B33" t="s">
        <v>219</v>
      </c>
    </row>
    <row r="34" spans="2:2">
      <c r="B34" t="s">
        <v>220</v>
      </c>
    </row>
    <row r="35" spans="2:2">
      <c r="B35" t="s">
        <v>201</v>
      </c>
    </row>
    <row r="36" spans="2:2">
      <c r="B36" t="s">
        <v>221</v>
      </c>
    </row>
    <row r="37" spans="2:2">
      <c r="B37" t="s">
        <v>204</v>
      </c>
    </row>
    <row r="38" spans="2:2">
      <c r="B38" t="s">
        <v>206</v>
      </c>
    </row>
    <row r="39" spans="2:2">
      <c r="B39" t="s">
        <v>168</v>
      </c>
    </row>
  </sheetData>
  <phoneticPr fontId="3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CAFCF-99D4-4572-9B19-3B739A20A9AB}">
  <sheetPr>
    <tabColor theme="9" tint="0.39997558519241921"/>
    <pageSetUpPr fitToPage="1"/>
  </sheetPr>
  <dimension ref="A1:V21"/>
  <sheetViews>
    <sheetView view="pageBreakPreview" zoomScale="87" zoomScaleNormal="100" zoomScaleSheetLayoutView="87" workbookViewId="0">
      <pane ySplit="6" topLeftCell="A7" activePane="bottomLeft" state="frozen"/>
      <selection pane="bottomLeft" activeCell="M5" sqref="M5"/>
    </sheetView>
  </sheetViews>
  <sheetFormatPr defaultColWidth="9" defaultRowHeight="13"/>
  <cols>
    <col min="1" max="1" width="20" style="3" customWidth="1"/>
    <col min="2" max="15" width="11.26953125" style="3" customWidth="1"/>
    <col min="16" max="16" width="15" style="3" customWidth="1"/>
    <col min="17" max="17" width="9" style="3"/>
    <col min="18" max="20" width="5.7265625" style="3" customWidth="1"/>
    <col min="21" max="22" width="5.6328125" style="3" customWidth="1"/>
    <col min="23" max="16384" width="9" style="3"/>
  </cols>
  <sheetData>
    <row r="1" spans="1:22">
      <c r="A1" s="157" t="s">
        <v>156</v>
      </c>
      <c r="B1" s="158"/>
      <c r="C1" s="158"/>
      <c r="D1" s="158"/>
      <c r="E1" s="158"/>
      <c r="F1" s="158"/>
      <c r="G1" s="158"/>
      <c r="H1" s="158"/>
      <c r="I1" s="158"/>
      <c r="J1" s="158"/>
      <c r="K1" s="158"/>
      <c r="L1" s="158"/>
      <c r="M1" s="158"/>
      <c r="N1" s="158"/>
      <c r="O1" s="158"/>
      <c r="P1" s="158"/>
    </row>
    <row r="2" spans="1:22" ht="19.5" customHeight="1">
      <c r="A2" s="295" t="s">
        <v>157</v>
      </c>
      <c r="B2" s="295"/>
      <c r="C2" s="295"/>
      <c r="D2" s="295"/>
      <c r="E2" s="295"/>
      <c r="F2" s="295"/>
      <c r="G2" s="295"/>
      <c r="H2" s="295"/>
      <c r="I2" s="295"/>
      <c r="J2" s="295"/>
      <c r="K2" s="295"/>
      <c r="L2" s="295"/>
      <c r="M2" s="295"/>
      <c r="N2" s="295"/>
      <c r="O2" s="295"/>
      <c r="P2" s="295"/>
    </row>
    <row r="3" spans="1:22" ht="7.5" customHeight="1">
      <c r="A3" s="213"/>
      <c r="B3" s="213"/>
      <c r="C3" s="213"/>
      <c r="D3" s="213"/>
      <c r="E3" s="213"/>
      <c r="F3" s="213"/>
      <c r="G3" s="213"/>
      <c r="H3" s="213"/>
      <c r="I3" s="213"/>
      <c r="J3" s="213"/>
      <c r="K3" s="213"/>
      <c r="L3" s="213"/>
      <c r="M3" s="213"/>
      <c r="N3" s="213"/>
      <c r="O3" s="213"/>
      <c r="P3" s="213"/>
    </row>
    <row r="4" spans="1:22" ht="13.5" thickBot="1">
      <c r="A4" s="157"/>
      <c r="B4" s="158"/>
      <c r="C4" s="158"/>
      <c r="D4" s="158"/>
      <c r="E4" s="158"/>
      <c r="F4" s="158"/>
      <c r="H4" s="219"/>
      <c r="I4" s="219"/>
      <c r="J4" s="219"/>
      <c r="M4" s="159" t="s">
        <v>224</v>
      </c>
      <c r="N4" s="300" t="str">
        <f>'様式１－１'!F7</f>
        <v>医療法人○○会□□クリニック</v>
      </c>
      <c r="O4" s="300"/>
      <c r="P4" s="300"/>
    </row>
    <row r="5" spans="1:22" ht="45" customHeight="1" thickTop="1">
      <c r="A5" s="296" t="s">
        <v>271</v>
      </c>
      <c r="B5" s="160" t="s">
        <v>1</v>
      </c>
      <c r="C5" s="160" t="s">
        <v>158</v>
      </c>
      <c r="D5" s="160" t="s">
        <v>2</v>
      </c>
      <c r="E5" s="160" t="s">
        <v>159</v>
      </c>
      <c r="F5" s="160" t="s">
        <v>3</v>
      </c>
      <c r="G5" s="160" t="s">
        <v>4</v>
      </c>
      <c r="H5" s="160" t="s">
        <v>304</v>
      </c>
      <c r="I5" s="161" t="s">
        <v>296</v>
      </c>
      <c r="J5" s="161" t="s">
        <v>297</v>
      </c>
      <c r="K5" s="161" t="s">
        <v>305</v>
      </c>
      <c r="L5" s="161" t="s">
        <v>302</v>
      </c>
      <c r="M5" s="161" t="s">
        <v>301</v>
      </c>
      <c r="N5" s="161" t="s">
        <v>223</v>
      </c>
      <c r="O5" s="161" t="s">
        <v>160</v>
      </c>
      <c r="P5" s="298" t="s">
        <v>161</v>
      </c>
    </row>
    <row r="6" spans="1:22" ht="13.5" customHeight="1" thickBot="1">
      <c r="A6" s="297"/>
      <c r="B6" s="162" t="s">
        <v>162</v>
      </c>
      <c r="C6" s="163" t="s">
        <v>163</v>
      </c>
      <c r="D6" s="162" t="s">
        <v>5</v>
      </c>
      <c r="E6" s="163" t="s">
        <v>164</v>
      </c>
      <c r="F6" s="162" t="s">
        <v>165</v>
      </c>
      <c r="G6" s="162" t="s">
        <v>166</v>
      </c>
      <c r="H6" s="163" t="s">
        <v>167</v>
      </c>
      <c r="I6" s="200" t="s">
        <v>298</v>
      </c>
      <c r="J6" s="200" t="s">
        <v>299</v>
      </c>
      <c r="K6" s="200" t="s">
        <v>300</v>
      </c>
      <c r="L6" s="200" t="s">
        <v>303</v>
      </c>
      <c r="M6" s="200" t="s">
        <v>390</v>
      </c>
      <c r="N6" s="200" t="s">
        <v>391</v>
      </c>
      <c r="O6" s="200" t="s">
        <v>392</v>
      </c>
      <c r="P6" s="299"/>
    </row>
    <row r="7" spans="1:22" ht="16.5" customHeight="1">
      <c r="A7" s="164"/>
      <c r="B7" s="165" t="s">
        <v>6</v>
      </c>
      <c r="C7" s="165" t="s">
        <v>7</v>
      </c>
      <c r="D7" s="165" t="s">
        <v>6</v>
      </c>
      <c r="E7" s="165" t="s">
        <v>6</v>
      </c>
      <c r="F7" s="165" t="s">
        <v>8</v>
      </c>
      <c r="G7" s="165" t="s">
        <v>8</v>
      </c>
      <c r="H7" s="165" t="s">
        <v>8</v>
      </c>
      <c r="I7" s="220"/>
      <c r="J7" s="220"/>
      <c r="K7" s="220"/>
      <c r="L7" s="220"/>
      <c r="M7" s="220"/>
      <c r="N7" s="220" t="s">
        <v>8</v>
      </c>
      <c r="O7" s="220" t="s">
        <v>8</v>
      </c>
      <c r="P7" s="166"/>
    </row>
    <row r="8" spans="1:22" ht="22.5" customHeight="1">
      <c r="A8" s="205" t="s">
        <v>405</v>
      </c>
      <c r="B8" s="206"/>
      <c r="C8" s="206"/>
      <c r="D8" s="206" t="str">
        <f>IF(B8="","",(B8-C8))</f>
        <v/>
      </c>
      <c r="E8" s="206"/>
      <c r="F8" s="206"/>
      <c r="G8" s="206" t="str">
        <f>IF(B8="","",MIN(E8,F8))</f>
        <v/>
      </c>
      <c r="H8" s="206"/>
      <c r="I8" s="208"/>
      <c r="J8" s="208"/>
      <c r="K8" s="208"/>
      <c r="L8" s="208"/>
      <c r="M8" s="208"/>
      <c r="N8" s="168"/>
      <c r="O8" s="168"/>
      <c r="P8" s="169"/>
    </row>
    <row r="9" spans="1:22" ht="22.5" customHeight="1">
      <c r="A9" s="560" t="s">
        <v>171</v>
      </c>
      <c r="B9" s="204">
        <v>8000000</v>
      </c>
      <c r="C9" s="204">
        <v>0</v>
      </c>
      <c r="D9" s="207">
        <f>IF(A9="","",(B9-C9))</f>
        <v>8000000</v>
      </c>
      <c r="E9" s="204">
        <v>7770000</v>
      </c>
      <c r="F9" s="204">
        <v>7770000</v>
      </c>
      <c r="G9" s="207">
        <f>IF(A9="","",MIN(D9,E9,F9))</f>
        <v>7770000</v>
      </c>
      <c r="H9" s="207">
        <f>IF(A9="","",ROUNDDOWN(IF(S9="-",G9,G9*S9),-3))</f>
        <v>5180000</v>
      </c>
      <c r="I9" s="221">
        <f>IF(B9="","",IF(H9="-",MIN(D9,G9),IF(R9="a",MIN(D9,G9,H9),IF(R9="b",MIN(MIN(D9,G9)*S9),H9))))</f>
        <v>5180000</v>
      </c>
      <c r="J9" s="221">
        <f>IF(B9="","",ROUNDDOWN(IF(B9="","",IF(T9="B",I9,IF(H9="-",I9*U9,I9*V9))),-3))</f>
        <v>2590000</v>
      </c>
      <c r="K9" s="204">
        <v>0</v>
      </c>
      <c r="L9" s="221">
        <f>IF(K9="","",ROUNDDOWN(I9-K9,-3))</f>
        <v>5180000</v>
      </c>
      <c r="M9" s="221">
        <f>IF(K9="","",ROUNDDOWN(L9/2,-3))</f>
        <v>2590000</v>
      </c>
      <c r="N9" s="194"/>
      <c r="O9" s="195"/>
      <c r="P9" s="173"/>
      <c r="R9" s="18" t="str">
        <f>VLOOKUP(A8,'管理用（このシートは削除しないでください）'!$K$3:$P$19,2,FALSE)</f>
        <v>a</v>
      </c>
      <c r="S9" s="19">
        <f>VLOOKUP(A8,'管理用（このシートは削除しないでください）'!$K$3:$P$19,3,)</f>
        <v>0.66666666666666663</v>
      </c>
      <c r="T9" s="19" t="str">
        <f>VLOOKUP(A8,'管理用（このシートは削除しないでください）'!$K$3:$P$19,4,FALSE)</f>
        <v>A</v>
      </c>
      <c r="U9" s="19">
        <f>VLOOKUP(A8,'管理用（このシートは削除しないでください）'!$K$3:$P$19,5,FALSE)</f>
        <v>0.33333333333333331</v>
      </c>
      <c r="V9" s="19">
        <f>VLOOKUP(A8,'管理用（このシートは削除しないでください）'!$K$3:$P$19,6,FALSE)</f>
        <v>0.5</v>
      </c>
    </row>
    <row r="10" spans="1:22" ht="22.5" customHeight="1">
      <c r="A10" s="237"/>
      <c r="B10" s="206"/>
      <c r="C10" s="206"/>
      <c r="D10" s="206" t="str">
        <f>IF(B10="","",(B10-C10))</f>
        <v/>
      </c>
      <c r="E10" s="206"/>
      <c r="F10" s="206"/>
      <c r="G10" s="207" t="str">
        <f t="shared" ref="G10:G15" si="0">IF(A10="","",MIN(D10,E10,F10))</f>
        <v/>
      </c>
      <c r="H10" s="206"/>
      <c r="I10" s="208"/>
      <c r="J10" s="208"/>
      <c r="K10" s="206"/>
      <c r="L10" s="208"/>
      <c r="M10" s="208"/>
      <c r="N10" s="168"/>
      <c r="O10" s="168"/>
      <c r="P10" s="169"/>
      <c r="R10" s="18" t="e">
        <f>VLOOKUP(A9,'管理用（このシートは削除しないでください）'!$K$3:$P$19,2,FALSE)</f>
        <v>#N/A</v>
      </c>
      <c r="S10" s="19" t="e">
        <f>VLOOKUP(A9,'管理用（このシートは削除しないでください）'!$K$3:$P$19,3,)</f>
        <v>#N/A</v>
      </c>
      <c r="T10" s="19" t="e">
        <f>VLOOKUP(A9,'管理用（このシートは削除しないでください）'!$K$3:$P$19,4,FALSE)</f>
        <v>#N/A</v>
      </c>
      <c r="U10" s="19" t="e">
        <f>VLOOKUP(A9,'管理用（このシートは削除しないでください）'!$K$3:$P$19,5,FALSE)</f>
        <v>#N/A</v>
      </c>
      <c r="V10" s="19" t="e">
        <f>VLOOKUP(A9,'管理用（このシートは削除しないでください）'!$K$3:$P$19,6,FALSE)</f>
        <v>#N/A</v>
      </c>
    </row>
    <row r="11" spans="1:22" ht="22.5" customHeight="1">
      <c r="A11" s="238"/>
      <c r="B11" s="209"/>
      <c r="C11" s="209"/>
      <c r="D11" s="207" t="str">
        <f t="shared" ref="D11:D13" si="1">IF(A11="","",(B11-C11))</f>
        <v/>
      </c>
      <c r="E11" s="209"/>
      <c r="F11" s="209"/>
      <c r="G11" s="207" t="str">
        <f t="shared" si="0"/>
        <v/>
      </c>
      <c r="H11" s="207" t="str">
        <f>IF(A11="","",ROUNDDOWN(IF(S11="-",G11,G11*S11),-3))</f>
        <v/>
      </c>
      <c r="I11" s="221" t="str">
        <f>IF(B11="","",IF(H11="-",MIN(D11,G11),IF(R11="a",MIN(D11,G11,H11),IF(R11="b",MIN(MIN(D11,G11)*S11),H11))))</f>
        <v/>
      </c>
      <c r="J11" s="221" t="str">
        <f>IF(B11="","",ROUNDDOWN(IF(B11="","",IF(T11="B",I11,IF(H11="-",I11*U11,I11*V11))),-3))</f>
        <v/>
      </c>
      <c r="K11" s="209"/>
      <c r="L11" s="221" t="str">
        <f>IF(K11="","",ROUNDDOWN(I11-K11,-3))</f>
        <v/>
      </c>
      <c r="M11" s="221" t="str">
        <f>IF(K11="","",ROUNDDOWN(J11-K11,-3))</f>
        <v/>
      </c>
      <c r="N11" s="194"/>
      <c r="O11" s="195"/>
      <c r="P11" s="173"/>
      <c r="R11" s="18" t="e">
        <f>VLOOKUP(A10,'管理用（このシートは削除しないでください）'!$K$3:$P$19,2,FALSE)</f>
        <v>#N/A</v>
      </c>
      <c r="S11" s="19" t="e">
        <f>VLOOKUP(A10,'管理用（このシートは削除しないでください）'!$K$3:$P$19,3,)</f>
        <v>#N/A</v>
      </c>
      <c r="T11" s="19" t="e">
        <f>VLOOKUP(A10,'管理用（このシートは削除しないでください）'!$K$3:$P$19,4,FALSE)</f>
        <v>#N/A</v>
      </c>
      <c r="U11" s="19" t="e">
        <f>VLOOKUP(A10,'管理用（このシートは削除しないでください）'!$K$3:$P$19,5,FALSE)</f>
        <v>#N/A</v>
      </c>
      <c r="V11" s="19" t="e">
        <f>VLOOKUP(A10,'管理用（このシートは削除しないでください）'!$K$3:$P$19,6,FALSE)</f>
        <v>#N/A</v>
      </c>
    </row>
    <row r="12" spans="1:22" ht="22.5" customHeight="1">
      <c r="A12" s="237"/>
      <c r="B12" s="167"/>
      <c r="C12" s="167"/>
      <c r="D12" s="167" t="str">
        <f>IF(B12="","",(B12-C12))</f>
        <v/>
      </c>
      <c r="E12" s="167"/>
      <c r="F12" s="167"/>
      <c r="G12" s="171" t="str">
        <f t="shared" si="0"/>
        <v/>
      </c>
      <c r="H12" s="167"/>
      <c r="I12" s="168"/>
      <c r="J12" s="168"/>
      <c r="K12" s="167"/>
      <c r="L12" s="168"/>
      <c r="M12" s="168"/>
      <c r="N12" s="168"/>
      <c r="O12" s="168"/>
      <c r="P12" s="169"/>
      <c r="R12" s="18" t="e">
        <f>VLOOKUP(A11,'管理用（このシートは削除しないでください）'!$K$3:$P$19,2,FALSE)</f>
        <v>#N/A</v>
      </c>
      <c r="S12" s="19" t="e">
        <f>VLOOKUP(A11,'管理用（このシートは削除しないでください）'!$K$3:$P$19,3,)</f>
        <v>#N/A</v>
      </c>
      <c r="T12" s="19" t="e">
        <f>VLOOKUP(A11,'管理用（このシートは削除しないでください）'!$K$3:$P$19,4,FALSE)</f>
        <v>#N/A</v>
      </c>
      <c r="U12" s="19" t="e">
        <f>VLOOKUP(A11,'管理用（このシートは削除しないでください）'!$K$3:$P$19,5,FALSE)</f>
        <v>#N/A</v>
      </c>
      <c r="V12" s="19" t="e">
        <f>VLOOKUP(A11,'管理用（このシートは削除しないでください）'!$K$3:$P$19,6,FALSE)</f>
        <v>#N/A</v>
      </c>
    </row>
    <row r="13" spans="1:22" ht="22.5" customHeight="1">
      <c r="A13" s="238"/>
      <c r="B13" s="170"/>
      <c r="C13" s="170"/>
      <c r="D13" s="171" t="str">
        <f t="shared" si="1"/>
        <v/>
      </c>
      <c r="E13" s="170"/>
      <c r="F13" s="170"/>
      <c r="G13" s="171" t="str">
        <f t="shared" si="0"/>
        <v/>
      </c>
      <c r="H13" s="171" t="str">
        <f>IF(A13="","",ROUNDDOWN(IF(S13="-",G13,G13*S13),-3))</f>
        <v/>
      </c>
      <c r="I13" s="172" t="str">
        <f>IF(B13="","",IF(H13="-",MIN(D13,G13),IF(R13="a",MIN(D13,G13,H13),IF(R13="b",MIN(MIN(D13,G13)*S13),H13))))</f>
        <v/>
      </c>
      <c r="J13" s="172" t="str">
        <f>IF(B13="","",ROUNDDOWN(IF(B13="","",IF(T13="B",I13,IF(H13="-",I13*U13,I13*V13))),-3))</f>
        <v/>
      </c>
      <c r="K13" s="170"/>
      <c r="L13" s="172" t="str">
        <f>IF(K13="","",ROUNDDOWN(I13-K13,-3))</f>
        <v/>
      </c>
      <c r="M13" s="172" t="str">
        <f>IF(K13="","",ROUNDDOWN(J13-K13,-3))</f>
        <v/>
      </c>
      <c r="N13" s="194"/>
      <c r="O13" s="195"/>
      <c r="P13" s="173"/>
      <c r="R13" s="18" t="e">
        <f>VLOOKUP(A12,'管理用（このシートは削除しないでください）'!$K$3:$P$19,2,FALSE)</f>
        <v>#N/A</v>
      </c>
      <c r="S13" s="19" t="e">
        <f>VLOOKUP(A12,'管理用（このシートは削除しないでください）'!$K$3:$P$19,3,)</f>
        <v>#N/A</v>
      </c>
      <c r="T13" s="19" t="e">
        <f>VLOOKUP(A12,'管理用（このシートは削除しないでください）'!$K$3:$P$19,4,FALSE)</f>
        <v>#N/A</v>
      </c>
      <c r="U13" s="19" t="e">
        <f>VLOOKUP(A12,'管理用（このシートは削除しないでください）'!$K$3:$P$19,5,FALSE)</f>
        <v>#N/A</v>
      </c>
      <c r="V13" s="19" t="e">
        <f>VLOOKUP(A12,'管理用（このシートは削除しないでください）'!$K$3:$P$19,6,FALSE)</f>
        <v>#N/A</v>
      </c>
    </row>
    <row r="14" spans="1:22" ht="22.5" customHeight="1">
      <c r="A14" s="237"/>
      <c r="B14" s="167"/>
      <c r="C14" s="167"/>
      <c r="D14" s="167" t="str">
        <f t="shared" ref="D14" si="2">IF(B14="","",(B14-C14))</f>
        <v/>
      </c>
      <c r="E14" s="167"/>
      <c r="F14" s="167"/>
      <c r="G14" s="171" t="str">
        <f t="shared" si="0"/>
        <v/>
      </c>
      <c r="H14" s="167"/>
      <c r="I14" s="168"/>
      <c r="J14" s="168"/>
      <c r="K14" s="167"/>
      <c r="L14" s="168"/>
      <c r="M14" s="168"/>
      <c r="N14" s="168"/>
      <c r="O14" s="168"/>
      <c r="P14" s="169"/>
      <c r="R14" s="18" t="e">
        <f>VLOOKUP(A13,'管理用（このシートは削除しないでください）'!$K$3:$P$19,2,FALSE)</f>
        <v>#N/A</v>
      </c>
      <c r="S14" s="19" t="e">
        <f>VLOOKUP(A13,'管理用（このシートは削除しないでください）'!$K$3:$P$19,3,)</f>
        <v>#N/A</v>
      </c>
      <c r="T14" s="19" t="e">
        <f>VLOOKUP(A13,'管理用（このシートは削除しないでください）'!$K$3:$P$19,4,FALSE)</f>
        <v>#N/A</v>
      </c>
      <c r="U14" s="19" t="e">
        <f>VLOOKUP(A13,'管理用（このシートは削除しないでください）'!$K$3:$P$19,5,FALSE)</f>
        <v>#N/A</v>
      </c>
      <c r="V14" s="19" t="e">
        <f>VLOOKUP(A13,'管理用（このシートは削除しないでください）'!$K$3:$P$19,6,FALSE)</f>
        <v>#N/A</v>
      </c>
    </row>
    <row r="15" spans="1:22" ht="22.5" customHeight="1" thickBot="1">
      <c r="A15" s="238"/>
      <c r="B15" s="229"/>
      <c r="C15" s="229"/>
      <c r="D15" s="174" t="str">
        <f t="shared" ref="D15" si="3">IF(A15="","",(B15-C15))</f>
        <v/>
      </c>
      <c r="E15" s="229"/>
      <c r="F15" s="229"/>
      <c r="G15" s="167" t="str">
        <f t="shared" si="0"/>
        <v/>
      </c>
      <c r="H15" s="171" t="str">
        <f>IF(A15="","",ROUNDDOWN(IF(S15="-",G15,G15*S15),-3))</f>
        <v/>
      </c>
      <c r="I15" s="172" t="str">
        <f>IF(B15="","",IF(H15="-",MIN(D15,G15),IF(R15="a",MIN(D15,G15,H15),IF(R15="b",MIN(MIN(D15,G15)*S15),H15))))</f>
        <v/>
      </c>
      <c r="J15" s="172" t="str">
        <f>IF(B15="","",ROUNDDOWN(IF(B15="","",IF(T15="B",I15,IF(H15="-",I15*U15,I15*V15))),-3))</f>
        <v/>
      </c>
      <c r="K15" s="204"/>
      <c r="L15" s="172" t="str">
        <f>IF(K15="","",ROUNDDOWN(I15-K15,-3))</f>
        <v/>
      </c>
      <c r="M15" s="172" t="str">
        <f>IF(K15="","",ROUNDDOWN(J15-K15,-3))</f>
        <v/>
      </c>
      <c r="N15" s="196"/>
      <c r="O15" s="197"/>
      <c r="P15" s="175"/>
      <c r="R15" s="18" t="e">
        <f>VLOOKUP(A14,'管理用（このシートは削除しないでください）'!$K$3:$P$19,2,FALSE)</f>
        <v>#N/A</v>
      </c>
      <c r="S15" s="19" t="e">
        <f>VLOOKUP(A14,'管理用（このシートは削除しないでください）'!$K$3:$P$19,3,)</f>
        <v>#N/A</v>
      </c>
      <c r="T15" s="19" t="e">
        <f>VLOOKUP(A14,'管理用（このシートは削除しないでください）'!$K$3:$P$19,4,FALSE)</f>
        <v>#N/A</v>
      </c>
      <c r="U15" s="19" t="e">
        <f>VLOOKUP(A14,'管理用（このシートは削除しないでください）'!$K$3:$P$19,5,FALSE)</f>
        <v>#N/A</v>
      </c>
      <c r="V15" s="19" t="e">
        <f>VLOOKUP(A14,'管理用（このシートは削除しないでください）'!$K$3:$P$19,6,FALSE)</f>
        <v>#N/A</v>
      </c>
    </row>
    <row r="16" spans="1:22" ht="22.5" customHeight="1" thickTop="1" thickBot="1">
      <c r="A16" s="176" t="s">
        <v>170</v>
      </c>
      <c r="B16" s="177">
        <f t="shared" ref="B16" si="4">IF(SUM(B8:B15)=0,"",SUM(B8:B15))</f>
        <v>8000000</v>
      </c>
      <c r="C16" s="177">
        <f>IF(SUM(C8:C15)="","",SUM(C8:C15))</f>
        <v>0</v>
      </c>
      <c r="D16" s="177">
        <f t="shared" ref="D16:O16" si="5">IF(SUM(D8:D15)=0,"",SUM(D8:D15))</f>
        <v>8000000</v>
      </c>
      <c r="E16" s="177">
        <f t="shared" si="5"/>
        <v>7770000</v>
      </c>
      <c r="F16" s="177">
        <f t="shared" si="5"/>
        <v>7770000</v>
      </c>
      <c r="G16" s="178">
        <f t="shared" si="5"/>
        <v>7770000</v>
      </c>
      <c r="H16" s="178">
        <f t="shared" si="5"/>
        <v>5180000</v>
      </c>
      <c r="I16" s="178">
        <f t="shared" si="5"/>
        <v>5180000</v>
      </c>
      <c r="J16" s="178">
        <f t="shared" si="5"/>
        <v>2590000</v>
      </c>
      <c r="K16" s="178">
        <f>IF(SUM(K8:K15)="","",SUM(K8:K15))</f>
        <v>0</v>
      </c>
      <c r="L16" s="178">
        <f t="shared" si="5"/>
        <v>5180000</v>
      </c>
      <c r="M16" s="178">
        <f t="shared" si="5"/>
        <v>2590000</v>
      </c>
      <c r="N16" s="178" t="str">
        <f t="shared" si="5"/>
        <v/>
      </c>
      <c r="O16" s="178" t="str">
        <f t="shared" si="5"/>
        <v/>
      </c>
      <c r="P16" s="179"/>
    </row>
    <row r="17" spans="1:18" ht="13.5" thickTop="1">
      <c r="A17" s="157"/>
      <c r="B17" s="158"/>
      <c r="C17" s="158"/>
      <c r="D17" s="158"/>
      <c r="E17" s="158"/>
      <c r="F17" s="158"/>
      <c r="G17" s="158"/>
      <c r="H17" s="158"/>
      <c r="I17" s="158"/>
      <c r="J17" s="158"/>
      <c r="K17" s="158"/>
      <c r="L17" s="158"/>
      <c r="M17" s="158"/>
      <c r="N17" s="158"/>
      <c r="O17" s="158"/>
      <c r="P17" s="158"/>
      <c r="R17" s="3" t="s">
        <v>171</v>
      </c>
    </row>
    <row r="18" spans="1:18">
      <c r="A18" s="157" t="s">
        <v>222</v>
      </c>
      <c r="B18" s="158"/>
      <c r="C18" s="158"/>
      <c r="D18" s="158"/>
      <c r="E18" s="158"/>
      <c r="F18" s="158"/>
      <c r="G18" s="158"/>
      <c r="H18" s="158"/>
      <c r="I18" s="158"/>
      <c r="J18" s="158"/>
      <c r="K18" s="158"/>
      <c r="L18" s="158"/>
      <c r="M18" s="158"/>
      <c r="N18" s="158"/>
      <c r="O18" s="158"/>
      <c r="P18" s="158"/>
      <c r="R18" s="3" t="s">
        <v>169</v>
      </c>
    </row>
    <row r="19" spans="1:18">
      <c r="A19" s="180" t="s">
        <v>225</v>
      </c>
      <c r="B19" s="158"/>
      <c r="C19" s="158"/>
      <c r="D19" s="158"/>
      <c r="E19" s="158"/>
      <c r="F19" s="158"/>
      <c r="G19" s="158"/>
      <c r="H19" s="158"/>
      <c r="I19" s="158"/>
      <c r="J19" s="158"/>
      <c r="K19" s="158"/>
      <c r="L19" s="158"/>
      <c r="M19" s="158"/>
      <c r="N19" s="158"/>
      <c r="O19" s="158"/>
      <c r="P19" s="158"/>
      <c r="R19" s="3" t="s">
        <v>172</v>
      </c>
    </row>
    <row r="20" spans="1:18" s="223" customFormat="1">
      <c r="A20" s="181" t="s">
        <v>306</v>
      </c>
      <c r="B20" s="222"/>
      <c r="C20" s="222"/>
      <c r="D20" s="222"/>
      <c r="E20" s="222"/>
      <c r="F20" s="222"/>
      <c r="G20" s="222"/>
      <c r="H20" s="222"/>
      <c r="I20" s="222"/>
      <c r="J20" s="222"/>
      <c r="K20" s="222"/>
      <c r="L20" s="222"/>
      <c r="M20" s="222"/>
      <c r="N20" s="222"/>
      <c r="O20" s="222"/>
      <c r="P20" s="222"/>
    </row>
    <row r="21" spans="1:18" s="223" customFormat="1"/>
  </sheetData>
  <mergeCells count="4">
    <mergeCell ref="A2:P2"/>
    <mergeCell ref="A5:A6"/>
    <mergeCell ref="P5:P6"/>
    <mergeCell ref="N4:P4"/>
  </mergeCells>
  <phoneticPr fontId="30"/>
  <dataValidations count="2">
    <dataValidation type="list" allowBlank="1" showInputMessage="1" showErrorMessage="1" sqref="A15 A11 A13 A9" xr:uid="{667C2476-4092-44C2-8D9A-0EB129469FA2}">
      <formula1>$R$17:$R$19</formula1>
    </dataValidation>
    <dataValidation type="list" allowBlank="1" showInputMessage="1" showErrorMessage="1" sqref="A14 A10 A12 A8" xr:uid="{A09E9420-BFDD-4DE9-9696-2C2DBE2DDED7}">
      <formula1>"新興感染症対応力強化事業（病室の感染対策に係る整備）,新興感染症対応力強化事業（病室の感染対策に係る整備以外）"</formula1>
    </dataValidation>
  </dataValidations>
  <pageMargins left="0.51181102362204722" right="0.51181102362204722" top="0.55118110236220474" bottom="0.55118110236220474" header="0.31496062992125984" footer="0.31496062992125984"/>
  <pageSetup paperSize="9" scale="71" orientation="landscape" cellComments="asDisplayed"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sheetPr>
  <dimension ref="A1:P57"/>
  <sheetViews>
    <sheetView view="pageBreakPreview" topLeftCell="A34" zoomScaleNormal="100" zoomScaleSheetLayoutView="100" workbookViewId="0">
      <selection activeCell="H49" sqref="H49:I49"/>
    </sheetView>
  </sheetViews>
  <sheetFormatPr defaultColWidth="9" defaultRowHeight="13"/>
  <cols>
    <col min="1" max="3" width="6.90625" style="223" customWidth="1"/>
    <col min="4" max="4" width="7.08984375" style="223" customWidth="1"/>
    <col min="5" max="6" width="7.453125" style="223" customWidth="1"/>
    <col min="7" max="8" width="15" style="223" customWidth="1"/>
    <col min="9" max="9" width="17.90625" style="223" customWidth="1"/>
    <col min="10" max="10" width="13" style="223" customWidth="1"/>
    <col min="11" max="16384" width="9" style="223"/>
  </cols>
  <sheetData>
    <row r="1" spans="1:16">
      <c r="A1" s="239" t="s">
        <v>333</v>
      </c>
      <c r="B1" s="222"/>
      <c r="C1" s="222"/>
      <c r="D1" s="222"/>
      <c r="E1" s="222"/>
      <c r="F1" s="222"/>
      <c r="G1" s="222"/>
      <c r="H1" s="222"/>
      <c r="I1" s="222"/>
    </row>
    <row r="2" spans="1:16" ht="19.5" customHeight="1">
      <c r="A2" s="302" t="s">
        <v>334</v>
      </c>
      <c r="B2" s="302"/>
      <c r="C2" s="302"/>
      <c r="D2" s="302"/>
      <c r="E2" s="302"/>
      <c r="F2" s="302"/>
      <c r="G2" s="302"/>
      <c r="H2" s="302"/>
      <c r="I2" s="302"/>
      <c r="K2" s="240" t="s">
        <v>335</v>
      </c>
    </row>
    <row r="3" spans="1:16" ht="7.5" customHeight="1">
      <c r="A3" s="239"/>
      <c r="B3" s="222"/>
      <c r="C3" s="222"/>
      <c r="D3" s="222"/>
      <c r="E3" s="222"/>
      <c r="F3" s="222"/>
      <c r="G3" s="222"/>
      <c r="H3" s="222"/>
      <c r="I3" s="222"/>
    </row>
    <row r="4" spans="1:16" ht="18.75" customHeight="1">
      <c r="A4" s="303" t="s">
        <v>393</v>
      </c>
      <c r="B4" s="303"/>
      <c r="C4" s="303"/>
      <c r="D4" s="561" t="s">
        <v>406</v>
      </c>
      <c r="E4" s="562"/>
      <c r="F4" s="562"/>
      <c r="G4" s="562"/>
      <c r="H4" s="562"/>
      <c r="I4" s="563"/>
      <c r="J4" s="241"/>
      <c r="K4" s="223" t="s">
        <v>336</v>
      </c>
    </row>
    <row r="5" spans="1:16" ht="18.75" customHeight="1">
      <c r="A5" s="304" t="s">
        <v>337</v>
      </c>
      <c r="B5" s="305"/>
      <c r="C5" s="305"/>
      <c r="D5" s="318" t="s">
        <v>9</v>
      </c>
      <c r="E5" s="319"/>
      <c r="F5" s="319"/>
      <c r="G5" s="320"/>
      <c r="H5" s="303" t="s">
        <v>338</v>
      </c>
      <c r="I5" s="303"/>
      <c r="J5" s="241"/>
    </row>
    <row r="6" spans="1:16" ht="22.5" customHeight="1">
      <c r="A6" s="564" t="s">
        <v>407</v>
      </c>
      <c r="B6" s="565"/>
      <c r="C6" s="566"/>
      <c r="D6" s="564" t="s">
        <v>408</v>
      </c>
      <c r="E6" s="565"/>
      <c r="F6" s="565"/>
      <c r="G6" s="566"/>
      <c r="H6" s="567" t="s">
        <v>409</v>
      </c>
      <c r="I6" s="567"/>
      <c r="J6" s="241"/>
    </row>
    <row r="7" spans="1:16" ht="14.25" customHeight="1">
      <c r="A7" s="303" t="s">
        <v>174</v>
      </c>
      <c r="B7" s="303"/>
      <c r="C7" s="303"/>
      <c r="D7" s="568" t="s">
        <v>410</v>
      </c>
      <c r="E7" s="569"/>
      <c r="F7" s="569"/>
      <c r="G7" s="569"/>
      <c r="H7" s="569"/>
      <c r="I7" s="570"/>
      <c r="J7" s="241"/>
      <c r="K7" s="223" t="s">
        <v>336</v>
      </c>
    </row>
    <row r="8" spans="1:16" ht="13.5" customHeight="1">
      <c r="A8" s="303" t="s">
        <v>339</v>
      </c>
      <c r="B8" s="303"/>
      <c r="C8" s="303"/>
      <c r="D8" s="306" t="s">
        <v>14</v>
      </c>
      <c r="E8" s="306"/>
      <c r="F8" s="306"/>
      <c r="G8" s="306"/>
      <c r="H8" s="306"/>
      <c r="I8" s="307"/>
      <c r="J8" s="356"/>
    </row>
    <row r="9" spans="1:16" ht="13.5" customHeight="1">
      <c r="A9" s="303"/>
      <c r="B9" s="303"/>
      <c r="C9" s="303"/>
      <c r="D9" s="242" t="s">
        <v>340</v>
      </c>
      <c r="E9" s="571" t="s">
        <v>120</v>
      </c>
      <c r="F9" s="571"/>
      <c r="G9" s="571"/>
      <c r="H9" s="572" t="s">
        <v>411</v>
      </c>
      <c r="I9" s="244"/>
      <c r="J9" s="356"/>
      <c r="K9" s="223" t="s">
        <v>341</v>
      </c>
    </row>
    <row r="10" spans="1:16" ht="13.5" customHeight="1">
      <c r="A10" s="303"/>
      <c r="B10" s="303"/>
      <c r="C10" s="303"/>
      <c r="D10" s="358" t="s">
        <v>342</v>
      </c>
      <c r="E10" s="359"/>
      <c r="F10" s="359"/>
      <c r="G10" s="572" t="s">
        <v>412</v>
      </c>
      <c r="H10" s="245"/>
      <c r="I10" s="244"/>
      <c r="J10" s="356"/>
      <c r="K10" s="301" t="s">
        <v>343</v>
      </c>
      <c r="L10" s="301"/>
      <c r="M10" s="301"/>
      <c r="N10" s="301"/>
      <c r="O10" s="301"/>
      <c r="P10" s="246"/>
    </row>
    <row r="11" spans="1:16" ht="14.25" customHeight="1">
      <c r="A11" s="303"/>
      <c r="B11" s="303"/>
      <c r="C11" s="303"/>
      <c r="D11" s="360" t="s">
        <v>344</v>
      </c>
      <c r="E11" s="361"/>
      <c r="F11" s="361"/>
      <c r="G11" s="572" t="s">
        <v>412</v>
      </c>
      <c r="H11" s="247"/>
      <c r="I11" s="248"/>
      <c r="J11" s="241"/>
      <c r="K11" s="301"/>
      <c r="L11" s="301"/>
      <c r="M11" s="301"/>
      <c r="N11" s="301"/>
      <c r="O11" s="301"/>
      <c r="P11" s="246"/>
    </row>
    <row r="12" spans="1:16" ht="13.5" customHeight="1">
      <c r="A12" s="318" t="s">
        <v>15</v>
      </c>
      <c r="B12" s="319"/>
      <c r="C12" s="320"/>
      <c r="D12" s="249" t="s">
        <v>345</v>
      </c>
      <c r="E12" s="565" t="s">
        <v>413</v>
      </c>
      <c r="F12" s="565"/>
      <c r="G12" s="286" t="s">
        <v>346</v>
      </c>
      <c r="H12" s="285" t="s">
        <v>347</v>
      </c>
      <c r="I12" s="573" t="s">
        <v>413</v>
      </c>
      <c r="K12" s="223" t="s">
        <v>348</v>
      </c>
    </row>
    <row r="13" spans="1:16" ht="13.5" customHeight="1">
      <c r="A13" s="363" t="s">
        <v>349</v>
      </c>
      <c r="B13" s="364"/>
      <c r="C13" s="364"/>
      <c r="D13" s="364"/>
      <c r="E13" s="364"/>
      <c r="F13" s="364"/>
      <c r="G13" s="364"/>
      <c r="H13" s="364"/>
      <c r="I13" s="365"/>
      <c r="J13" s="241"/>
    </row>
    <row r="14" spans="1:16" ht="14.25" customHeight="1">
      <c r="A14" s="250" t="s">
        <v>350</v>
      </c>
      <c r="B14" s="303" t="s">
        <v>351</v>
      </c>
      <c r="C14" s="303"/>
      <c r="D14" s="318"/>
      <c r="E14" s="303" t="s">
        <v>352</v>
      </c>
      <c r="F14" s="303"/>
      <c r="G14" s="250" t="s">
        <v>353</v>
      </c>
      <c r="H14" s="250" t="s">
        <v>354</v>
      </c>
      <c r="I14" s="251" t="s">
        <v>355</v>
      </c>
      <c r="J14" s="241"/>
    </row>
    <row r="15" spans="1:16" ht="13.5" customHeight="1">
      <c r="A15" s="252" t="s">
        <v>10</v>
      </c>
      <c r="B15" s="332" t="s">
        <v>13</v>
      </c>
      <c r="C15" s="332"/>
      <c r="D15" s="332"/>
      <c r="E15" s="366" t="s">
        <v>11</v>
      </c>
      <c r="F15" s="367"/>
      <c r="G15" s="253" t="s">
        <v>16</v>
      </c>
      <c r="H15" s="253" t="s">
        <v>12</v>
      </c>
      <c r="I15" s="244" t="s">
        <v>0</v>
      </c>
      <c r="J15" s="356"/>
    </row>
    <row r="16" spans="1:16" ht="13.5" customHeight="1">
      <c r="A16" s="357" t="s">
        <v>356</v>
      </c>
      <c r="B16" s="574" t="s">
        <v>414</v>
      </c>
      <c r="C16" s="574"/>
      <c r="D16" s="574"/>
      <c r="E16" s="575">
        <v>20</v>
      </c>
      <c r="F16" s="576"/>
      <c r="G16" s="254">
        <f t="shared" ref="G16:G24" si="0">IF(H16="","",H16/E16)</f>
        <v>350000</v>
      </c>
      <c r="H16" s="579">
        <v>7000000</v>
      </c>
      <c r="I16" s="244" t="s">
        <v>0</v>
      </c>
      <c r="J16" s="356"/>
      <c r="K16" s="223" t="s">
        <v>357</v>
      </c>
    </row>
    <row r="17" spans="1:11" ht="13.5" customHeight="1">
      <c r="A17" s="357"/>
      <c r="B17" s="574" t="s">
        <v>415</v>
      </c>
      <c r="C17" s="574"/>
      <c r="D17" s="574"/>
      <c r="E17" s="577"/>
      <c r="F17" s="578"/>
      <c r="G17" s="254" t="e">
        <f t="shared" si="0"/>
        <v>#DIV/0!</v>
      </c>
      <c r="H17" s="579">
        <v>700000</v>
      </c>
      <c r="I17" s="244" t="s">
        <v>0</v>
      </c>
      <c r="J17" s="356"/>
    </row>
    <row r="18" spans="1:11" ht="13.5" customHeight="1">
      <c r="A18" s="357"/>
      <c r="B18" s="574" t="s">
        <v>416</v>
      </c>
      <c r="C18" s="574"/>
      <c r="D18" s="574"/>
      <c r="E18" s="577"/>
      <c r="F18" s="578"/>
      <c r="G18" s="254" t="e">
        <f t="shared" si="0"/>
        <v>#DIV/0!</v>
      </c>
      <c r="H18" s="579">
        <v>70000</v>
      </c>
      <c r="I18" s="244" t="s">
        <v>0</v>
      </c>
      <c r="J18" s="356"/>
    </row>
    <row r="19" spans="1:11" ht="13.5" customHeight="1">
      <c r="A19" s="357"/>
      <c r="B19" s="345" t="s">
        <v>13</v>
      </c>
      <c r="C19" s="345"/>
      <c r="D19" s="345"/>
      <c r="E19" s="314" t="s">
        <v>13</v>
      </c>
      <c r="F19" s="315"/>
      <c r="G19" s="254" t="str">
        <f t="shared" si="0"/>
        <v/>
      </c>
      <c r="H19" s="255"/>
      <c r="I19" s="244" t="s">
        <v>0</v>
      </c>
      <c r="J19" s="356"/>
    </row>
    <row r="20" spans="1:11">
      <c r="A20" s="357"/>
      <c r="B20" s="345" t="s">
        <v>13</v>
      </c>
      <c r="C20" s="345"/>
      <c r="D20" s="345"/>
      <c r="E20" s="314" t="s">
        <v>13</v>
      </c>
      <c r="F20" s="315"/>
      <c r="G20" s="254" t="str">
        <f t="shared" si="0"/>
        <v/>
      </c>
      <c r="H20" s="255"/>
      <c r="I20" s="244" t="s">
        <v>0</v>
      </c>
      <c r="J20" s="241"/>
    </row>
    <row r="21" spans="1:11" ht="15" customHeight="1">
      <c r="A21" s="357"/>
      <c r="B21" s="345" t="s">
        <v>13</v>
      </c>
      <c r="C21" s="345"/>
      <c r="D21" s="345"/>
      <c r="E21" s="314" t="s">
        <v>13</v>
      </c>
      <c r="F21" s="315"/>
      <c r="G21" s="254" t="str">
        <f t="shared" si="0"/>
        <v/>
      </c>
      <c r="H21" s="255"/>
      <c r="I21" s="244" t="s">
        <v>0</v>
      </c>
      <c r="J21" s="241"/>
    </row>
    <row r="22" spans="1:11" ht="15" customHeight="1">
      <c r="A22" s="357"/>
      <c r="B22" s="345" t="s">
        <v>13</v>
      </c>
      <c r="C22" s="345"/>
      <c r="D22" s="345"/>
      <c r="E22" s="314" t="s">
        <v>13</v>
      </c>
      <c r="F22" s="315"/>
      <c r="G22" s="254" t="str">
        <f t="shared" si="0"/>
        <v/>
      </c>
      <c r="H22" s="255"/>
      <c r="I22" s="244" t="s">
        <v>0</v>
      </c>
      <c r="J22" s="256"/>
    </row>
    <row r="23" spans="1:11" ht="15" customHeight="1">
      <c r="A23" s="257"/>
      <c r="B23" s="243"/>
      <c r="C23" s="243"/>
      <c r="D23" s="243"/>
      <c r="E23" s="314" t="s">
        <v>13</v>
      </c>
      <c r="F23" s="315"/>
      <c r="G23" s="254" t="str">
        <f t="shared" si="0"/>
        <v/>
      </c>
      <c r="H23" s="255"/>
      <c r="I23" s="244"/>
      <c r="J23" s="256"/>
    </row>
    <row r="24" spans="1:11" ht="15" customHeight="1">
      <c r="A24" s="257"/>
      <c r="B24" s="243"/>
      <c r="C24" s="243"/>
      <c r="D24" s="243"/>
      <c r="E24" s="314" t="s">
        <v>13</v>
      </c>
      <c r="F24" s="315"/>
      <c r="G24" s="254" t="str">
        <f t="shared" si="0"/>
        <v/>
      </c>
      <c r="H24" s="255"/>
      <c r="I24" s="244"/>
      <c r="J24" s="256"/>
    </row>
    <row r="25" spans="1:11" ht="15" customHeight="1">
      <c r="A25" s="258"/>
      <c r="B25" s="320" t="s">
        <v>17</v>
      </c>
      <c r="C25" s="303"/>
      <c r="D25" s="303"/>
      <c r="E25" s="368">
        <f>IF(SUM(E16:F24)=0,"",SUM(E16:F24))</f>
        <v>20</v>
      </c>
      <c r="F25" s="368"/>
      <c r="G25" s="259">
        <f>IF(H25="","",H25/E25)</f>
        <v>388500</v>
      </c>
      <c r="H25" s="260">
        <f>IF(SUM(H16:H24)=0,"",SUM(H16:H24))</f>
        <v>7770000</v>
      </c>
      <c r="I25" s="261"/>
      <c r="J25" s="256"/>
    </row>
    <row r="26" spans="1:11">
      <c r="A26" s="262" t="s">
        <v>10</v>
      </c>
      <c r="B26" s="350" t="s">
        <v>13</v>
      </c>
      <c r="C26" s="306"/>
      <c r="D26" s="307"/>
      <c r="E26" s="369" t="s">
        <v>11</v>
      </c>
      <c r="F26" s="370"/>
      <c r="G26" s="263" t="s">
        <v>16</v>
      </c>
      <c r="H26" s="263" t="s">
        <v>12</v>
      </c>
      <c r="I26" s="244" t="s">
        <v>0</v>
      </c>
      <c r="J26" s="241"/>
      <c r="K26" s="223" t="s">
        <v>358</v>
      </c>
    </row>
    <row r="27" spans="1:11" ht="13.5" customHeight="1">
      <c r="A27" s="371" t="s">
        <v>359</v>
      </c>
      <c r="B27" s="580" t="s">
        <v>417</v>
      </c>
      <c r="C27" s="574"/>
      <c r="D27" s="581"/>
      <c r="E27" s="308" t="s">
        <v>13</v>
      </c>
      <c r="F27" s="309"/>
      <c r="G27" s="254" t="e">
        <f t="shared" ref="G27:G35" si="1">IF(H27="","",H27/E27)</f>
        <v>#VALUE!</v>
      </c>
      <c r="H27" s="579">
        <v>200000</v>
      </c>
      <c r="I27" s="244" t="s">
        <v>0</v>
      </c>
      <c r="J27" s="241"/>
    </row>
    <row r="28" spans="1:11">
      <c r="A28" s="371"/>
      <c r="B28" s="580" t="s">
        <v>418</v>
      </c>
      <c r="C28" s="574"/>
      <c r="D28" s="581"/>
      <c r="E28" s="308"/>
      <c r="F28" s="309"/>
      <c r="G28" s="254" t="e">
        <f t="shared" si="1"/>
        <v>#DIV/0!</v>
      </c>
      <c r="H28" s="579">
        <v>30000</v>
      </c>
      <c r="I28" s="244" t="s">
        <v>0</v>
      </c>
      <c r="J28" s="241"/>
    </row>
    <row r="29" spans="1:11">
      <c r="A29" s="371"/>
      <c r="B29" s="344" t="s">
        <v>13</v>
      </c>
      <c r="C29" s="345"/>
      <c r="D29" s="346"/>
      <c r="E29" s="308"/>
      <c r="F29" s="309"/>
      <c r="G29" s="254" t="str">
        <f t="shared" si="1"/>
        <v/>
      </c>
      <c r="H29" s="255"/>
      <c r="I29" s="244" t="s">
        <v>0</v>
      </c>
      <c r="J29" s="241"/>
    </row>
    <row r="30" spans="1:11">
      <c r="A30" s="371"/>
      <c r="B30" s="344" t="s">
        <v>13</v>
      </c>
      <c r="C30" s="345"/>
      <c r="D30" s="346"/>
      <c r="E30" s="308"/>
      <c r="F30" s="309"/>
      <c r="G30" s="254" t="str">
        <f t="shared" si="1"/>
        <v/>
      </c>
      <c r="H30" s="255"/>
      <c r="I30" s="244" t="s">
        <v>0</v>
      </c>
      <c r="J30" s="241"/>
    </row>
    <row r="31" spans="1:11">
      <c r="A31" s="371"/>
      <c r="B31" s="344" t="s">
        <v>13</v>
      </c>
      <c r="C31" s="345"/>
      <c r="D31" s="346"/>
      <c r="E31" s="308" t="s">
        <v>13</v>
      </c>
      <c r="F31" s="309"/>
      <c r="G31" s="254" t="str">
        <f t="shared" si="1"/>
        <v/>
      </c>
      <c r="H31" s="255"/>
      <c r="I31" s="244" t="s">
        <v>0</v>
      </c>
      <c r="J31" s="241"/>
    </row>
    <row r="32" spans="1:11">
      <c r="A32" s="371"/>
      <c r="B32" s="344" t="s">
        <v>13</v>
      </c>
      <c r="C32" s="345"/>
      <c r="D32" s="346"/>
      <c r="E32" s="308" t="s">
        <v>13</v>
      </c>
      <c r="F32" s="309"/>
      <c r="G32" s="254" t="str">
        <f t="shared" si="1"/>
        <v/>
      </c>
      <c r="H32" s="255"/>
      <c r="I32" s="244" t="s">
        <v>0</v>
      </c>
      <c r="J32" s="241"/>
    </row>
    <row r="33" spans="1:11">
      <c r="A33" s="371"/>
      <c r="B33" s="344" t="s">
        <v>13</v>
      </c>
      <c r="C33" s="345"/>
      <c r="D33" s="346"/>
      <c r="E33" s="308" t="s">
        <v>13</v>
      </c>
      <c r="F33" s="309"/>
      <c r="G33" s="254" t="str">
        <f t="shared" si="1"/>
        <v/>
      </c>
      <c r="H33" s="255"/>
      <c r="I33" s="244" t="s">
        <v>0</v>
      </c>
      <c r="J33" s="241"/>
    </row>
    <row r="34" spans="1:11">
      <c r="A34" s="264"/>
      <c r="B34" s="265"/>
      <c r="C34" s="243"/>
      <c r="D34" s="266"/>
      <c r="E34" s="308" t="s">
        <v>13</v>
      </c>
      <c r="F34" s="309"/>
      <c r="G34" s="254" t="str">
        <f t="shared" si="1"/>
        <v/>
      </c>
      <c r="H34" s="255"/>
      <c r="I34" s="244"/>
      <c r="J34" s="241"/>
    </row>
    <row r="35" spans="1:11">
      <c r="A35" s="264"/>
      <c r="B35" s="267"/>
      <c r="C35" s="268"/>
      <c r="D35" s="269"/>
      <c r="E35" s="308" t="s">
        <v>13</v>
      </c>
      <c r="F35" s="309"/>
      <c r="G35" s="254" t="str">
        <f t="shared" si="1"/>
        <v/>
      </c>
      <c r="H35" s="255"/>
      <c r="I35" s="244"/>
      <c r="J35" s="241"/>
    </row>
    <row r="36" spans="1:11" ht="15" customHeight="1">
      <c r="A36" s="262"/>
      <c r="B36" s="316" t="s">
        <v>17</v>
      </c>
      <c r="C36" s="316"/>
      <c r="D36" s="316"/>
      <c r="E36" s="317" t="str">
        <f>IF(SUM(E27:F35)=0,"",SUM(E27:F35))</f>
        <v/>
      </c>
      <c r="F36" s="317"/>
      <c r="G36" s="259" t="e">
        <f>IF(H36="","",H36/E36)</f>
        <v>#VALUE!</v>
      </c>
      <c r="H36" s="260">
        <f>IF(SUM(H27:H35)=0,"",SUM(H27:H35))</f>
        <v>230000</v>
      </c>
      <c r="I36" s="261"/>
      <c r="J36" s="241"/>
    </row>
    <row r="37" spans="1:11" ht="15" customHeight="1">
      <c r="A37" s="303" t="s">
        <v>360</v>
      </c>
      <c r="B37" s="303"/>
      <c r="C37" s="303"/>
      <c r="D37" s="303"/>
      <c r="E37" s="347">
        <f>IF(E36="",E25,E25+E36)</f>
        <v>20</v>
      </c>
      <c r="F37" s="348"/>
      <c r="G37" s="259">
        <f>IF(H37="","",H37/E37)</f>
        <v>400000</v>
      </c>
      <c r="H37" s="260">
        <f>IF(H36="",H25,H25+H36)</f>
        <v>8000000</v>
      </c>
      <c r="I37" s="261"/>
      <c r="J37" s="241"/>
    </row>
    <row r="38" spans="1:11">
      <c r="A38" s="349" t="s">
        <v>361</v>
      </c>
      <c r="B38" s="349"/>
      <c r="C38" s="349"/>
      <c r="D38" s="349"/>
      <c r="E38" s="349"/>
      <c r="F38" s="349"/>
      <c r="G38" s="349"/>
      <c r="H38" s="349"/>
      <c r="I38" s="349"/>
      <c r="J38" s="241"/>
    </row>
    <row r="39" spans="1:11">
      <c r="A39" s="303" t="s">
        <v>362</v>
      </c>
      <c r="B39" s="303"/>
      <c r="C39" s="303"/>
      <c r="D39" s="303"/>
      <c r="E39" s="303" t="s">
        <v>363</v>
      </c>
      <c r="F39" s="303"/>
      <c r="G39" s="303"/>
      <c r="H39" s="303" t="s">
        <v>239</v>
      </c>
      <c r="I39" s="303"/>
      <c r="J39" s="241"/>
    </row>
    <row r="40" spans="1:11" ht="13.5" customHeight="1">
      <c r="A40" s="350"/>
      <c r="B40" s="306"/>
      <c r="C40" s="306"/>
      <c r="D40" s="307"/>
      <c r="E40" s="351" t="s">
        <v>92</v>
      </c>
      <c r="F40" s="352"/>
      <c r="G40" s="353"/>
      <c r="H40" s="350" t="s">
        <v>364</v>
      </c>
      <c r="I40" s="307"/>
      <c r="J40" s="241"/>
    </row>
    <row r="41" spans="1:11" ht="13.5" customHeight="1">
      <c r="A41" s="331" t="s">
        <v>365</v>
      </c>
      <c r="B41" s="332"/>
      <c r="C41" s="332"/>
      <c r="D41" s="333"/>
      <c r="E41" s="311">
        <f>IF(E42="","",E42+E43)</f>
        <v>5180000</v>
      </c>
      <c r="F41" s="312"/>
      <c r="G41" s="313"/>
      <c r="H41" s="354"/>
      <c r="I41" s="355"/>
      <c r="J41" s="241"/>
    </row>
    <row r="42" spans="1:11" ht="13.5" customHeight="1">
      <c r="A42" s="331" t="s">
        <v>366</v>
      </c>
      <c r="B42" s="332"/>
      <c r="C42" s="332"/>
      <c r="D42" s="333"/>
      <c r="E42" s="311">
        <f>IF('様式１－１　別紙1 経費所要額調'!M16="","",'様式１－１　別紙1 経費所要額調'!M16)</f>
        <v>2590000</v>
      </c>
      <c r="F42" s="312"/>
      <c r="G42" s="313"/>
      <c r="H42" s="340"/>
      <c r="I42" s="341"/>
      <c r="J42" s="241"/>
      <c r="K42" s="223" t="s">
        <v>367</v>
      </c>
    </row>
    <row r="43" spans="1:11" ht="13.5" customHeight="1">
      <c r="A43" s="331" t="s">
        <v>368</v>
      </c>
      <c r="B43" s="332"/>
      <c r="C43" s="332"/>
      <c r="D43" s="333"/>
      <c r="E43" s="311">
        <f>IF('様式１－１　別紙1 経費所要額調'!L16="","",'様式１－１　別紙1 経費所要額調'!L16-'様式１－１　別紙1 経費所要額調'!M16)</f>
        <v>2590000</v>
      </c>
      <c r="F43" s="312"/>
      <c r="G43" s="313"/>
      <c r="H43" s="340"/>
      <c r="I43" s="341"/>
      <c r="J43" s="241"/>
    </row>
    <row r="44" spans="1:11" ht="13.5" customHeight="1">
      <c r="A44" s="331" t="s">
        <v>369</v>
      </c>
      <c r="B44" s="332"/>
      <c r="C44" s="332"/>
      <c r="D44" s="333"/>
      <c r="E44" s="311"/>
      <c r="F44" s="312"/>
      <c r="G44" s="313"/>
      <c r="H44" s="340"/>
      <c r="I44" s="341"/>
      <c r="J44" s="241"/>
    </row>
    <row r="45" spans="1:11" ht="13.5" customHeight="1">
      <c r="A45" s="331" t="s">
        <v>370</v>
      </c>
      <c r="B45" s="332"/>
      <c r="C45" s="332"/>
      <c r="D45" s="333"/>
      <c r="E45" s="311"/>
      <c r="F45" s="312"/>
      <c r="G45" s="313"/>
      <c r="H45" s="340"/>
      <c r="I45" s="341"/>
      <c r="J45" s="241"/>
    </row>
    <row r="46" spans="1:11" ht="13.5" customHeight="1">
      <c r="A46" s="331" t="s">
        <v>371</v>
      </c>
      <c r="B46" s="332"/>
      <c r="C46" s="332"/>
      <c r="D46" s="333"/>
      <c r="E46" s="311">
        <f>IF(E41="","",H37-(E42+E43+E44+E45))</f>
        <v>2820000</v>
      </c>
      <c r="F46" s="312"/>
      <c r="G46" s="313"/>
      <c r="H46" s="270"/>
      <c r="I46" s="271"/>
      <c r="J46" s="241"/>
    </row>
    <row r="47" spans="1:11" ht="13.5" customHeight="1">
      <c r="A47" s="272"/>
      <c r="B47" s="247"/>
      <c r="C47" s="247"/>
      <c r="D47" s="248"/>
      <c r="E47" s="273"/>
      <c r="F47" s="274"/>
      <c r="G47" s="275"/>
      <c r="H47" s="273"/>
      <c r="I47" s="275"/>
      <c r="J47" s="241"/>
    </row>
    <row r="48" spans="1:11" ht="15" customHeight="1">
      <c r="A48" s="303" t="s">
        <v>372</v>
      </c>
      <c r="B48" s="303"/>
      <c r="C48" s="303"/>
      <c r="D48" s="303"/>
      <c r="E48" s="334">
        <f>IF(E42="","",SUM(E41+E44+E45+E46))</f>
        <v>8000000</v>
      </c>
      <c r="F48" s="335"/>
      <c r="G48" s="336"/>
      <c r="H48" s="338" t="str">
        <f>IF(H37=E48,"","←【確認】財源内訳の合計と事業費の合計が不一致")</f>
        <v/>
      </c>
      <c r="I48" s="339"/>
      <c r="J48" s="241"/>
      <c r="K48" s="223" t="s">
        <v>373</v>
      </c>
    </row>
    <row r="49" spans="1:11" ht="13.5" customHeight="1">
      <c r="A49" s="342" t="s">
        <v>374</v>
      </c>
      <c r="B49" s="343"/>
      <c r="C49" s="343"/>
      <c r="D49" s="343"/>
      <c r="E49" s="343"/>
      <c r="F49" s="343"/>
      <c r="G49" s="343"/>
      <c r="H49" s="562" t="s">
        <v>309</v>
      </c>
      <c r="I49" s="563"/>
      <c r="J49" s="241"/>
      <c r="K49" s="223" t="s">
        <v>375</v>
      </c>
    </row>
    <row r="50" spans="1:11" ht="13.5" customHeight="1">
      <c r="A50" s="310" t="s">
        <v>376</v>
      </c>
      <c r="B50" s="310"/>
      <c r="C50" s="310"/>
      <c r="D50" s="310"/>
      <c r="E50" s="310"/>
      <c r="F50" s="310"/>
      <c r="G50" s="310"/>
      <c r="H50" s="310"/>
      <c r="I50" s="310"/>
      <c r="J50" s="241"/>
    </row>
    <row r="51" spans="1:11">
      <c r="A51" s="321"/>
      <c r="B51" s="322"/>
      <c r="C51" s="322"/>
      <c r="D51" s="322"/>
      <c r="E51" s="322"/>
      <c r="F51" s="322"/>
      <c r="G51" s="322"/>
      <c r="H51" s="322"/>
      <c r="I51" s="323"/>
      <c r="J51" s="241"/>
      <c r="K51" s="223" t="s">
        <v>367</v>
      </c>
    </row>
    <row r="52" spans="1:11">
      <c r="A52" s="324"/>
      <c r="B52" s="325"/>
      <c r="C52" s="325"/>
      <c r="D52" s="325"/>
      <c r="E52" s="325"/>
      <c r="F52" s="325"/>
      <c r="G52" s="325"/>
      <c r="H52" s="325"/>
      <c r="I52" s="326"/>
      <c r="J52" s="241"/>
    </row>
    <row r="53" spans="1:11">
      <c r="A53" s="324"/>
      <c r="B53" s="325"/>
      <c r="C53" s="325"/>
      <c r="D53" s="325"/>
      <c r="E53" s="325"/>
      <c r="F53" s="325"/>
      <c r="G53" s="325"/>
      <c r="H53" s="325"/>
      <c r="I53" s="326"/>
      <c r="J53" s="241"/>
    </row>
    <row r="54" spans="1:11">
      <c r="A54" s="327"/>
      <c r="B54" s="328"/>
      <c r="C54" s="328"/>
      <c r="D54" s="328"/>
      <c r="E54" s="328"/>
      <c r="F54" s="328"/>
      <c r="G54" s="328"/>
      <c r="H54" s="328"/>
      <c r="I54" s="329"/>
      <c r="J54" s="241"/>
    </row>
    <row r="55" spans="1:11" ht="6" customHeight="1">
      <c r="A55" s="337"/>
      <c r="B55" s="337"/>
      <c r="C55" s="337"/>
      <c r="D55" s="337"/>
      <c r="E55" s="330"/>
      <c r="F55" s="330"/>
      <c r="G55" s="330"/>
      <c r="H55" s="330"/>
      <c r="I55" s="330"/>
      <c r="J55" s="241"/>
    </row>
    <row r="56" spans="1:11">
      <c r="A56" s="239" t="s">
        <v>377</v>
      </c>
      <c r="B56" s="239" t="s">
        <v>378</v>
      </c>
      <c r="C56" s="222"/>
      <c r="D56" s="222"/>
      <c r="E56" s="222"/>
      <c r="F56" s="222"/>
      <c r="G56" s="222"/>
      <c r="H56" s="222"/>
      <c r="I56" s="222"/>
    </row>
    <row r="57" spans="1:11">
      <c r="A57" s="276"/>
      <c r="B57" s="362"/>
      <c r="C57" s="362"/>
      <c r="D57" s="362"/>
      <c r="E57" s="362"/>
      <c r="F57" s="362"/>
      <c r="G57" s="362"/>
      <c r="H57" s="362"/>
      <c r="I57" s="362"/>
      <c r="J57" s="246"/>
    </row>
  </sheetData>
  <mergeCells count="103">
    <mergeCell ref="H5:I5"/>
    <mergeCell ref="B57:I57"/>
    <mergeCell ref="A13:I13"/>
    <mergeCell ref="A12:C12"/>
    <mergeCell ref="B15:D15"/>
    <mergeCell ref="E15:F15"/>
    <mergeCell ref="B14:D14"/>
    <mergeCell ref="E14:F14"/>
    <mergeCell ref="B19:D19"/>
    <mergeCell ref="E19:F19"/>
    <mergeCell ref="B25:D25"/>
    <mergeCell ref="E25:F25"/>
    <mergeCell ref="B26:D26"/>
    <mergeCell ref="E26:F26"/>
    <mergeCell ref="A27:A33"/>
    <mergeCell ref="B27:D27"/>
    <mergeCell ref="E27:F27"/>
    <mergeCell ref="B28:D28"/>
    <mergeCell ref="E28:F28"/>
    <mergeCell ref="B29:D29"/>
    <mergeCell ref="E29:F29"/>
    <mergeCell ref="B30:D30"/>
    <mergeCell ref="E30:F30"/>
    <mergeCell ref="B31:D31"/>
    <mergeCell ref="J8:J10"/>
    <mergeCell ref="H6:I6"/>
    <mergeCell ref="J15:J19"/>
    <mergeCell ref="A16:A22"/>
    <mergeCell ref="B16:D16"/>
    <mergeCell ref="E16:F16"/>
    <mergeCell ref="B17:D17"/>
    <mergeCell ref="E17:F17"/>
    <mergeCell ref="B22:D22"/>
    <mergeCell ref="E22:F22"/>
    <mergeCell ref="B18:D18"/>
    <mergeCell ref="E18:F18"/>
    <mergeCell ref="B20:D20"/>
    <mergeCell ref="E20:F20"/>
    <mergeCell ref="B21:D21"/>
    <mergeCell ref="E21:F21"/>
    <mergeCell ref="D10:F10"/>
    <mergeCell ref="D11:F11"/>
    <mergeCell ref="E12:F12"/>
    <mergeCell ref="E42:G42"/>
    <mergeCell ref="H42:I42"/>
    <mergeCell ref="E31:F31"/>
    <mergeCell ref="B32:D32"/>
    <mergeCell ref="E32:F32"/>
    <mergeCell ref="B33:D33"/>
    <mergeCell ref="E33:F33"/>
    <mergeCell ref="A37:D37"/>
    <mergeCell ref="E37:F37"/>
    <mergeCell ref="A38:I38"/>
    <mergeCell ref="H39:I39"/>
    <mergeCell ref="A40:D40"/>
    <mergeCell ref="E40:G40"/>
    <mergeCell ref="H40:I40"/>
    <mergeCell ref="A41:D41"/>
    <mergeCell ref="A42:D42"/>
    <mergeCell ref="E41:G41"/>
    <mergeCell ref="H41:I41"/>
    <mergeCell ref="A51:I54"/>
    <mergeCell ref="E55:G55"/>
    <mergeCell ref="H55:I55"/>
    <mergeCell ref="A43:D43"/>
    <mergeCell ref="A44:D44"/>
    <mergeCell ref="A45:D45"/>
    <mergeCell ref="A48:D48"/>
    <mergeCell ref="A46:D46"/>
    <mergeCell ref="E48:G48"/>
    <mergeCell ref="A55:D55"/>
    <mergeCell ref="H48:I48"/>
    <mergeCell ref="E43:G43"/>
    <mergeCell ref="H43:I43"/>
    <mergeCell ref="E44:G44"/>
    <mergeCell ref="H44:I44"/>
    <mergeCell ref="H45:I45"/>
    <mergeCell ref="A49:G49"/>
    <mergeCell ref="H49:I49"/>
    <mergeCell ref="K10:O11"/>
    <mergeCell ref="A2:I2"/>
    <mergeCell ref="A4:C4"/>
    <mergeCell ref="D4:I4"/>
    <mergeCell ref="A5:C5"/>
    <mergeCell ref="A6:C6"/>
    <mergeCell ref="D8:I8"/>
    <mergeCell ref="E35:F35"/>
    <mergeCell ref="A50:I50"/>
    <mergeCell ref="E46:G46"/>
    <mergeCell ref="E9:G9"/>
    <mergeCell ref="E23:F23"/>
    <mergeCell ref="E24:F24"/>
    <mergeCell ref="E34:F34"/>
    <mergeCell ref="E45:G45"/>
    <mergeCell ref="B36:D36"/>
    <mergeCell ref="E36:F36"/>
    <mergeCell ref="D5:G5"/>
    <mergeCell ref="D6:G6"/>
    <mergeCell ref="D7:I7"/>
    <mergeCell ref="A7:C7"/>
    <mergeCell ref="A8:C11"/>
    <mergeCell ref="A39:D39"/>
    <mergeCell ref="E39:G39"/>
  </mergeCells>
  <phoneticPr fontId="4"/>
  <dataValidations count="3">
    <dataValidation type="list" allowBlank="1" showInputMessage="1" showErrorMessage="1" sqref="H49" xr:uid="{BAD60CB4-05BE-412B-A246-0FC7A19AECA2}">
      <formula1>"有,無"</formula1>
    </dataValidation>
    <dataValidation type="list" allowBlank="1" showInputMessage="1" showErrorMessage="1" sqref="D7:I7" xr:uid="{61563C06-0846-4EAB-9188-520A6A090A15}">
      <formula1>"新築,改築,改修,移転新築,増築"</formula1>
    </dataValidation>
    <dataValidation type="list" allowBlank="1" showInputMessage="1" showErrorMessage="1" sqref="D4:I4" xr:uid="{6118EFD8-1570-4F13-BE37-9F713CDAAEEF}">
      <formula1>"(16)新興感染症対応力強化事業（病室の感染対策に係る整備）,(16)新興感染症対応力強化事業（病室の感染対策に係る整備以外）"</formula1>
    </dataValidation>
  </dataValidations>
  <printOptions horizontalCentered="1"/>
  <pageMargins left="0.51181102362204722" right="0.51181102362204722" top="0.35433070866141736" bottom="0.35433070866141736" header="0.31496062992125984" footer="0.31496062992125984"/>
  <pageSetup paperSize="9" scale="9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sheetPr>
  <dimension ref="A1:L45"/>
  <sheetViews>
    <sheetView view="pageBreakPreview" zoomScale="90" zoomScaleNormal="100" zoomScaleSheetLayoutView="90" workbookViewId="0">
      <selection activeCell="F7" sqref="F7:I8"/>
    </sheetView>
  </sheetViews>
  <sheetFormatPr defaultColWidth="9" defaultRowHeight="13"/>
  <cols>
    <col min="1" max="1" width="5" style="1" customWidth="1"/>
    <col min="2" max="2" width="3.453125" style="1" customWidth="1"/>
    <col min="3" max="7" width="9" style="1"/>
    <col min="8" max="8" width="10" style="1" customWidth="1"/>
    <col min="9" max="9" width="9" style="1"/>
    <col min="10" max="10" width="5" style="1" customWidth="1"/>
    <col min="11" max="16384" width="9" style="1"/>
  </cols>
  <sheetData>
    <row r="1" spans="1:12" ht="18" customHeight="1">
      <c r="A1" s="75" t="s">
        <v>229</v>
      </c>
      <c r="B1" s="33"/>
      <c r="C1" s="33"/>
      <c r="D1" s="33"/>
      <c r="E1" s="33"/>
      <c r="F1" s="33"/>
      <c r="G1" s="33"/>
      <c r="H1" s="33"/>
      <c r="I1" s="33"/>
      <c r="J1" s="33"/>
    </row>
    <row r="2" spans="1:12" s="5" customFormat="1" ht="18" customHeight="1">
      <c r="A2" s="29"/>
      <c r="B2" s="30"/>
      <c r="C2" s="30"/>
      <c r="D2" s="30"/>
      <c r="E2" s="30"/>
      <c r="F2" s="30"/>
      <c r="G2" s="30"/>
      <c r="H2" s="555" t="s">
        <v>33</v>
      </c>
      <c r="I2" s="555"/>
      <c r="J2" s="556"/>
      <c r="K2" s="5" t="s">
        <v>399</v>
      </c>
    </row>
    <row r="3" spans="1:12" s="5" customFormat="1" ht="18" customHeight="1">
      <c r="A3" s="29"/>
      <c r="B3" s="30"/>
      <c r="C3" s="30"/>
      <c r="D3" s="30"/>
      <c r="E3" s="30"/>
      <c r="F3" s="30"/>
      <c r="G3" s="30"/>
      <c r="H3" s="557" t="s">
        <v>311</v>
      </c>
      <c r="I3" s="557"/>
      <c r="J3" s="558"/>
      <c r="K3" s="5" t="s">
        <v>400</v>
      </c>
    </row>
    <row r="4" spans="1:12" s="5" customFormat="1" ht="18" customHeight="1">
      <c r="A4" s="29"/>
      <c r="B4" s="30"/>
      <c r="C4" s="30"/>
      <c r="D4" s="30"/>
      <c r="E4" s="30"/>
      <c r="F4" s="30"/>
      <c r="G4" s="373" t="s">
        <v>310</v>
      </c>
      <c r="H4" s="374"/>
      <c r="I4" s="374"/>
      <c r="J4" s="30"/>
      <c r="K4" s="21"/>
      <c r="L4" s="21"/>
    </row>
    <row r="5" spans="1:12" s="5" customFormat="1" ht="18" customHeight="1">
      <c r="A5" s="75" t="s">
        <v>287</v>
      </c>
      <c r="B5" s="33"/>
      <c r="C5" s="33"/>
      <c r="D5" s="33"/>
      <c r="E5" s="33"/>
      <c r="F5" s="33"/>
      <c r="G5" s="33"/>
      <c r="H5" s="33"/>
      <c r="I5" s="33"/>
      <c r="J5" s="30"/>
      <c r="K5" s="21"/>
      <c r="L5" s="21"/>
    </row>
    <row r="6" spans="1:12" s="5" customFormat="1" ht="18" customHeight="1">
      <c r="A6" s="29"/>
      <c r="B6" s="30"/>
      <c r="C6" s="30"/>
      <c r="D6" s="30"/>
      <c r="E6" s="30"/>
      <c r="F6" s="30"/>
      <c r="G6" s="30"/>
      <c r="H6" s="30"/>
      <c r="I6" s="30"/>
      <c r="J6" s="30"/>
    </row>
    <row r="7" spans="1:12" s="202" customFormat="1" ht="18" customHeight="1">
      <c r="A7" s="201"/>
      <c r="F7" s="559" t="s">
        <v>403</v>
      </c>
      <c r="G7" s="559"/>
      <c r="H7" s="559"/>
      <c r="I7" s="559"/>
    </row>
    <row r="8" spans="1:12" s="202" customFormat="1" ht="18" customHeight="1">
      <c r="A8" s="201"/>
      <c r="F8" s="559" t="s">
        <v>404</v>
      </c>
      <c r="G8" s="559"/>
      <c r="H8" s="559"/>
      <c r="I8" s="559"/>
      <c r="J8" s="203"/>
      <c r="K8" s="202" t="s">
        <v>307</v>
      </c>
    </row>
    <row r="9" spans="1:12" s="3" customFormat="1" ht="18" customHeight="1">
      <c r="A9" s="75"/>
      <c r="B9" s="33"/>
      <c r="C9" s="33"/>
      <c r="D9" s="33"/>
      <c r="E9" s="33"/>
      <c r="F9" s="33"/>
      <c r="G9" s="33"/>
      <c r="H9" s="33"/>
      <c r="I9" s="33"/>
      <c r="J9" s="33"/>
      <c r="K9" s="202" t="s">
        <v>308</v>
      </c>
    </row>
    <row r="10" spans="1:12" s="3" customFormat="1" ht="18" customHeight="1">
      <c r="A10" s="375" t="s">
        <v>283</v>
      </c>
      <c r="B10" s="376"/>
      <c r="C10" s="376"/>
      <c r="D10" s="376"/>
      <c r="E10" s="376"/>
      <c r="F10" s="376"/>
      <c r="G10" s="376"/>
      <c r="H10" s="376"/>
      <c r="I10" s="376"/>
      <c r="J10" s="376"/>
    </row>
    <row r="11" spans="1:12" s="3" customFormat="1" ht="18" customHeight="1">
      <c r="A11" s="376" t="s">
        <v>284</v>
      </c>
      <c r="B11" s="376"/>
      <c r="C11" s="376"/>
      <c r="D11" s="376"/>
      <c r="E11" s="376"/>
      <c r="F11" s="376"/>
      <c r="G11" s="376"/>
      <c r="H11" s="376"/>
      <c r="I11" s="376"/>
      <c r="J11" s="376"/>
    </row>
    <row r="12" spans="1:12" ht="18" customHeight="1">
      <c r="A12" s="75"/>
      <c r="B12" s="33"/>
      <c r="C12" s="33"/>
      <c r="D12" s="33"/>
      <c r="E12" s="33"/>
      <c r="F12" s="33"/>
      <c r="G12" s="33"/>
      <c r="H12" s="33"/>
      <c r="I12" s="33"/>
      <c r="J12" s="33"/>
    </row>
    <row r="13" spans="1:12" ht="18" customHeight="1">
      <c r="A13" s="75"/>
      <c r="B13" s="377" t="s">
        <v>279</v>
      </c>
      <c r="C13" s="377"/>
      <c r="D13" s="377"/>
      <c r="E13" s="377"/>
      <c r="F13" s="377"/>
      <c r="G13" s="377"/>
      <c r="H13" s="377"/>
      <c r="I13" s="377"/>
      <c r="J13" s="33"/>
    </row>
    <row r="14" spans="1:12" ht="18" customHeight="1">
      <c r="A14" s="75"/>
      <c r="B14" s="193" t="s">
        <v>280</v>
      </c>
      <c r="C14" s="193"/>
      <c r="D14" s="193"/>
      <c r="E14" s="193"/>
      <c r="F14" s="193"/>
      <c r="G14" s="193"/>
      <c r="H14" s="193"/>
      <c r="I14" s="193"/>
      <c r="J14" s="33"/>
    </row>
    <row r="15" spans="1:12" ht="18" customHeight="1">
      <c r="A15" s="75"/>
      <c r="B15" s="33"/>
      <c r="C15" s="33"/>
      <c r="D15" s="33"/>
      <c r="E15" s="33"/>
      <c r="F15" s="33"/>
      <c r="G15" s="33"/>
      <c r="H15" s="33"/>
      <c r="I15" s="33"/>
      <c r="J15" s="33"/>
    </row>
    <row r="16" spans="1:12" ht="18" customHeight="1">
      <c r="A16" s="75"/>
      <c r="B16" s="192" t="s">
        <v>272</v>
      </c>
      <c r="C16" s="33" t="s">
        <v>294</v>
      </c>
      <c r="D16" s="33"/>
      <c r="E16" s="372">
        <f>IF('様式２－１　別紙1 経費所要額精算書'!L16="","金　　　　　　　　円",'様式２－１　別紙1 経費所要額精算書'!L16)</f>
        <v>5180000</v>
      </c>
      <c r="F16" s="372"/>
      <c r="G16" s="372"/>
      <c r="H16" s="211"/>
      <c r="I16" s="33"/>
      <c r="J16" s="33"/>
      <c r="K16" s="1" t="s">
        <v>295</v>
      </c>
    </row>
    <row r="17" spans="1:11" ht="18" customHeight="1">
      <c r="A17" s="75"/>
      <c r="B17" s="192" t="s">
        <v>273</v>
      </c>
      <c r="C17" s="33" t="s">
        <v>281</v>
      </c>
      <c r="D17" s="33"/>
      <c r="E17" s="33"/>
      <c r="F17" s="33"/>
      <c r="G17" s="33"/>
      <c r="H17" s="33"/>
      <c r="I17" s="33"/>
      <c r="J17" s="33"/>
    </row>
    <row r="18" spans="1:11" ht="18" customHeight="1">
      <c r="A18" s="75"/>
      <c r="B18" s="192" t="s">
        <v>274</v>
      </c>
      <c r="C18" s="33" t="s">
        <v>282</v>
      </c>
      <c r="D18" s="33"/>
      <c r="E18" s="33"/>
      <c r="F18" s="33"/>
      <c r="G18" s="33"/>
      <c r="H18" s="33"/>
      <c r="I18" s="33"/>
      <c r="J18" s="33"/>
    </row>
    <row r="19" spans="1:11" ht="18" customHeight="1">
      <c r="A19" s="75"/>
      <c r="B19" s="192" t="s">
        <v>275</v>
      </c>
      <c r="C19" s="33" t="s">
        <v>56</v>
      </c>
      <c r="D19" s="33"/>
      <c r="E19" s="33"/>
      <c r="F19" s="33"/>
      <c r="G19" s="33"/>
      <c r="H19" s="33"/>
      <c r="I19" s="33"/>
      <c r="J19" s="33"/>
    </row>
    <row r="20" spans="1:11" ht="18" customHeight="1">
      <c r="A20" s="75"/>
      <c r="B20" s="33"/>
      <c r="C20" s="33" t="s">
        <v>266</v>
      </c>
      <c r="D20" s="33"/>
      <c r="E20" s="33"/>
      <c r="F20" s="33"/>
      <c r="G20" s="33"/>
      <c r="H20" s="33"/>
      <c r="I20" s="33"/>
      <c r="J20" s="33"/>
    </row>
    <row r="21" spans="1:11" ht="18" customHeight="1">
      <c r="A21" s="75"/>
      <c r="B21" s="33"/>
      <c r="C21" s="33" t="s">
        <v>267</v>
      </c>
      <c r="D21" s="33"/>
      <c r="E21" s="33"/>
      <c r="F21" s="33"/>
      <c r="G21" s="33"/>
      <c r="H21" s="33"/>
      <c r="I21" s="33"/>
      <c r="J21" s="33"/>
      <c r="K21" s="6" t="s">
        <v>76</v>
      </c>
    </row>
    <row r="22" spans="1:11" ht="18" customHeight="1">
      <c r="A22" s="75"/>
      <c r="B22" s="33"/>
      <c r="C22" s="33" t="s">
        <v>268</v>
      </c>
      <c r="D22" s="33"/>
      <c r="E22" s="33"/>
      <c r="F22" s="33"/>
      <c r="G22" s="33"/>
      <c r="H22" s="33"/>
      <c r="I22" s="33"/>
      <c r="J22" s="33"/>
    </row>
    <row r="23" spans="1:11" ht="18" customHeight="1">
      <c r="A23" s="75"/>
      <c r="B23" s="33"/>
      <c r="C23" s="33" t="s">
        <v>270</v>
      </c>
      <c r="D23" s="33"/>
      <c r="E23" s="33"/>
      <c r="F23" s="33"/>
      <c r="G23" s="33"/>
      <c r="H23" s="33"/>
      <c r="I23" s="33"/>
      <c r="J23" s="33"/>
    </row>
    <row r="24" spans="1:11" ht="18" customHeight="1">
      <c r="A24" s="75"/>
      <c r="B24" s="33"/>
      <c r="C24" s="33" t="s">
        <v>269</v>
      </c>
      <c r="D24" s="33"/>
      <c r="E24" s="33"/>
      <c r="F24" s="33"/>
      <c r="G24" s="33"/>
      <c r="H24" s="33"/>
      <c r="I24" s="33"/>
      <c r="J24" s="33"/>
    </row>
    <row r="25" spans="1:11" ht="18" customHeight="1">
      <c r="A25" s="75"/>
      <c r="B25" s="33"/>
      <c r="C25" s="33" t="s">
        <v>230</v>
      </c>
      <c r="D25" s="33"/>
      <c r="E25" s="33"/>
      <c r="F25" s="33"/>
      <c r="G25" s="33"/>
      <c r="H25" s="33"/>
      <c r="I25" s="33"/>
      <c r="J25" s="33"/>
    </row>
    <row r="26" spans="1:11" ht="18" customHeight="1">
      <c r="A26" s="75"/>
      <c r="B26" s="33"/>
      <c r="C26" s="33" t="s">
        <v>231</v>
      </c>
      <c r="D26" s="33"/>
      <c r="E26" s="33"/>
      <c r="F26" s="33"/>
      <c r="G26" s="33"/>
      <c r="H26" s="33"/>
      <c r="I26" s="33"/>
      <c r="J26" s="33"/>
    </row>
    <row r="27" spans="1:11" ht="18" customHeight="1">
      <c r="A27" s="75"/>
      <c r="B27" s="33"/>
      <c r="C27" s="33" t="s">
        <v>286</v>
      </c>
      <c r="D27" s="33"/>
      <c r="E27" s="33"/>
      <c r="F27" s="33"/>
      <c r="G27" s="33"/>
      <c r="H27" s="33"/>
      <c r="I27" s="33"/>
      <c r="J27" s="33"/>
    </row>
    <row r="28" spans="1:11" ht="18" customHeight="1">
      <c r="A28" s="75"/>
      <c r="B28" s="33"/>
      <c r="C28" s="33"/>
      <c r="D28" s="33"/>
      <c r="E28" s="33"/>
      <c r="F28" s="33"/>
      <c r="G28" s="33"/>
      <c r="H28" s="33"/>
      <c r="I28" s="33"/>
      <c r="J28" s="33"/>
    </row>
    <row r="29" spans="1:11">
      <c r="A29" s="75"/>
      <c r="B29" s="33"/>
      <c r="C29" s="33"/>
      <c r="D29" s="33"/>
      <c r="E29" s="33"/>
      <c r="F29" s="33"/>
      <c r="G29" s="33"/>
      <c r="H29" s="33"/>
      <c r="I29" s="33"/>
      <c r="J29" s="33"/>
    </row>
    <row r="30" spans="1:11">
      <c r="A30" s="33"/>
      <c r="B30" s="33"/>
      <c r="C30" s="33"/>
      <c r="D30" s="33"/>
      <c r="E30" s="33"/>
      <c r="F30" s="33"/>
      <c r="G30" s="33"/>
      <c r="H30" s="33"/>
      <c r="I30" s="33"/>
      <c r="J30" s="33"/>
    </row>
    <row r="31" spans="1:11">
      <c r="A31" s="33"/>
      <c r="B31" s="33"/>
      <c r="C31" s="33"/>
      <c r="D31" s="33"/>
      <c r="E31" s="33"/>
      <c r="F31" s="33"/>
      <c r="G31" s="33"/>
      <c r="H31" s="33"/>
      <c r="I31" s="33"/>
      <c r="J31" s="33"/>
    </row>
    <row r="32" spans="1:11">
      <c r="A32" s="33"/>
      <c r="B32" s="33"/>
      <c r="C32" s="33"/>
      <c r="D32" s="33"/>
      <c r="E32" s="33"/>
      <c r="F32" s="33"/>
      <c r="G32" s="33"/>
      <c r="H32" s="33"/>
      <c r="I32" s="33"/>
      <c r="J32" s="33"/>
    </row>
    <row r="33" spans="1:10">
      <c r="A33" s="33"/>
      <c r="B33" s="33"/>
      <c r="C33" s="33"/>
      <c r="D33" s="33"/>
      <c r="E33" s="33"/>
      <c r="F33" s="33"/>
      <c r="G33" s="33"/>
      <c r="H33" s="33"/>
      <c r="I33" s="33"/>
      <c r="J33" s="33"/>
    </row>
    <row r="34" spans="1:10">
      <c r="A34" s="33"/>
      <c r="B34" s="33"/>
      <c r="C34" s="33"/>
      <c r="D34" s="33"/>
      <c r="E34" s="33"/>
      <c r="F34" s="33"/>
      <c r="G34" s="33"/>
      <c r="H34" s="33"/>
      <c r="I34" s="33"/>
      <c r="J34" s="33"/>
    </row>
    <row r="35" spans="1:10">
      <c r="A35" s="33"/>
      <c r="B35" s="33"/>
      <c r="C35" s="33"/>
      <c r="D35" s="33"/>
      <c r="E35" s="33"/>
      <c r="F35" s="33"/>
      <c r="G35" s="33"/>
      <c r="H35" s="33"/>
      <c r="I35" s="33"/>
      <c r="J35" s="33"/>
    </row>
    <row r="36" spans="1:10">
      <c r="A36" s="33"/>
      <c r="B36" s="33"/>
      <c r="C36" s="33"/>
      <c r="D36" s="33"/>
      <c r="E36" s="33"/>
      <c r="F36" s="33"/>
      <c r="G36" s="33"/>
      <c r="H36" s="33"/>
      <c r="I36" s="33"/>
      <c r="J36" s="33"/>
    </row>
    <row r="37" spans="1:10">
      <c r="A37" s="33"/>
      <c r="B37" s="33"/>
      <c r="C37" s="33"/>
      <c r="D37" s="33"/>
      <c r="E37" s="33"/>
      <c r="F37" s="33"/>
      <c r="G37" s="33"/>
      <c r="H37" s="33"/>
      <c r="I37" s="33"/>
      <c r="J37" s="33"/>
    </row>
    <row r="38" spans="1:10">
      <c r="A38" s="33"/>
      <c r="B38" s="33"/>
      <c r="C38" s="33"/>
      <c r="D38" s="33"/>
      <c r="E38" s="33"/>
      <c r="F38" s="33"/>
      <c r="G38" s="33"/>
      <c r="H38" s="33"/>
      <c r="I38" s="33"/>
      <c r="J38" s="33"/>
    </row>
    <row r="39" spans="1:10">
      <c r="A39" s="33"/>
      <c r="B39" s="33"/>
      <c r="C39" s="33"/>
      <c r="D39" s="33"/>
      <c r="E39" s="33"/>
      <c r="F39" s="33"/>
      <c r="G39" s="33"/>
      <c r="H39" s="33"/>
      <c r="I39" s="33"/>
      <c r="J39" s="33"/>
    </row>
    <row r="40" spans="1:10">
      <c r="A40" s="33"/>
      <c r="B40" s="33"/>
      <c r="C40" s="33"/>
      <c r="D40" s="33"/>
      <c r="E40" s="33"/>
      <c r="F40" s="33"/>
      <c r="G40" s="33"/>
      <c r="H40" s="33"/>
      <c r="I40" s="33"/>
      <c r="J40" s="33"/>
    </row>
    <row r="41" spans="1:10">
      <c r="A41" s="33"/>
      <c r="B41" s="33"/>
      <c r="C41" s="33"/>
      <c r="D41" s="33"/>
      <c r="E41" s="33"/>
      <c r="F41" s="33"/>
      <c r="G41" s="33"/>
      <c r="H41" s="33"/>
      <c r="I41" s="33"/>
      <c r="J41" s="33"/>
    </row>
    <row r="42" spans="1:10">
      <c r="A42" s="33"/>
      <c r="B42" s="33"/>
      <c r="C42" s="33"/>
      <c r="D42" s="33"/>
      <c r="E42" s="33"/>
      <c r="F42" s="33"/>
      <c r="G42" s="33"/>
      <c r="H42" s="33"/>
      <c r="I42" s="33"/>
      <c r="J42" s="33"/>
    </row>
    <row r="43" spans="1:10">
      <c r="A43" s="33"/>
      <c r="B43" s="33"/>
      <c r="C43" s="33"/>
      <c r="D43" s="33"/>
      <c r="E43" s="33"/>
      <c r="F43" s="33"/>
      <c r="G43" s="33"/>
      <c r="H43" s="33"/>
      <c r="I43" s="33"/>
      <c r="J43" s="33"/>
    </row>
    <row r="44" spans="1:10">
      <c r="A44" s="33"/>
      <c r="B44" s="33"/>
      <c r="C44" s="33"/>
      <c r="D44" s="33"/>
      <c r="E44" s="33"/>
      <c r="F44" s="33"/>
      <c r="G44" s="33"/>
      <c r="H44" s="33"/>
      <c r="I44" s="33"/>
      <c r="J44" s="33"/>
    </row>
    <row r="45" spans="1:10">
      <c r="A45" s="33"/>
      <c r="B45" s="33"/>
      <c r="C45" s="33"/>
      <c r="D45" s="33"/>
      <c r="E45" s="33"/>
      <c r="F45" s="33"/>
      <c r="G45" s="33"/>
      <c r="H45" s="33"/>
      <c r="I45" s="33"/>
      <c r="J45" s="33"/>
    </row>
  </sheetData>
  <mergeCells count="9">
    <mergeCell ref="E16:G16"/>
    <mergeCell ref="H2:J2"/>
    <mergeCell ref="H3:J3"/>
    <mergeCell ref="G4:I4"/>
    <mergeCell ref="A10:J10"/>
    <mergeCell ref="B13:I13"/>
    <mergeCell ref="A11:J11"/>
    <mergeCell ref="F7:I7"/>
    <mergeCell ref="F8:I8"/>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colBreaks count="1" manualBreakCount="1">
    <brk id="10" max="57" man="1"/>
  </colBreaks>
  <ignoredErrors>
    <ignoredError sqref="B16:B19"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V31"/>
  <sheetViews>
    <sheetView view="pageBreakPreview" topLeftCell="A2" zoomScale="87" zoomScaleNormal="100" zoomScaleSheetLayoutView="87" workbookViewId="0">
      <selection activeCell="N9" sqref="N9"/>
    </sheetView>
  </sheetViews>
  <sheetFormatPr defaultColWidth="9" defaultRowHeight="13"/>
  <cols>
    <col min="1" max="1" width="20" style="4" customWidth="1"/>
    <col min="2" max="8" width="9.90625" style="4" customWidth="1"/>
    <col min="9" max="11" width="9.90625" style="10" customWidth="1"/>
    <col min="12" max="12" width="9.90625" style="3" customWidth="1"/>
    <col min="13" max="13" width="9.90625" style="10" customWidth="1"/>
    <col min="14" max="15" width="9.90625" style="4" customWidth="1"/>
    <col min="16" max="16" width="10.453125" style="4" bestFit="1" customWidth="1"/>
    <col min="17" max="16384" width="9" style="4"/>
  </cols>
  <sheetData>
    <row r="1" spans="1:22">
      <c r="A1" s="45" t="s">
        <v>93</v>
      </c>
      <c r="B1" s="46"/>
      <c r="C1" s="46"/>
      <c r="D1" s="46"/>
      <c r="E1" s="46"/>
      <c r="F1" s="46"/>
      <c r="G1" s="46"/>
      <c r="H1" s="46"/>
      <c r="I1" s="46"/>
      <c r="J1" s="46"/>
      <c r="K1" s="46"/>
      <c r="L1" s="158"/>
      <c r="M1" s="46"/>
      <c r="N1" s="46"/>
      <c r="O1" s="46"/>
      <c r="P1" s="46"/>
    </row>
    <row r="2" spans="1:22" ht="19.5" customHeight="1">
      <c r="A2" s="378" t="s">
        <v>44</v>
      </c>
      <c r="B2" s="378"/>
      <c r="C2" s="378"/>
      <c r="D2" s="378"/>
      <c r="E2" s="378"/>
      <c r="F2" s="378"/>
      <c r="G2" s="378"/>
      <c r="H2" s="378"/>
      <c r="I2" s="378"/>
      <c r="J2" s="378"/>
      <c r="K2" s="378"/>
      <c r="L2" s="378"/>
      <c r="M2" s="378"/>
      <c r="N2" s="378"/>
      <c r="O2" s="378"/>
      <c r="P2" s="378"/>
    </row>
    <row r="3" spans="1:22" ht="7.5" customHeight="1">
      <c r="A3" s="34"/>
      <c r="B3" s="34"/>
      <c r="C3" s="34"/>
      <c r="D3" s="34"/>
      <c r="E3" s="34"/>
      <c r="F3" s="34"/>
      <c r="G3" s="34"/>
      <c r="H3" s="34"/>
      <c r="I3" s="217"/>
      <c r="J3" s="217"/>
      <c r="K3" s="217"/>
      <c r="L3" s="213"/>
      <c r="M3" s="217"/>
      <c r="N3" s="34"/>
      <c r="O3" s="34"/>
      <c r="P3" s="34"/>
    </row>
    <row r="4" spans="1:22" ht="22.5" customHeight="1" thickBot="1">
      <c r="A4" s="45" t="s">
        <v>45</v>
      </c>
      <c r="B4" s="46"/>
      <c r="C4" s="46"/>
      <c r="D4" s="46"/>
      <c r="E4" s="46"/>
      <c r="F4" s="46"/>
      <c r="G4" s="46"/>
      <c r="I4" s="138"/>
      <c r="J4" s="138"/>
      <c r="K4" s="138"/>
      <c r="M4" s="228" t="s">
        <v>108</v>
      </c>
      <c r="N4" s="379" t="str">
        <f>IF('様式２－１'!F7="","",'様式２－１'!F7)</f>
        <v>医療法人○○会□□クリニック</v>
      </c>
      <c r="O4" s="379"/>
      <c r="P4" s="379"/>
      <c r="Q4" s="10"/>
    </row>
    <row r="5" spans="1:22" ht="45" customHeight="1" thickTop="1">
      <c r="A5" s="380" t="s">
        <v>147</v>
      </c>
      <c r="B5" s="160" t="s">
        <v>1</v>
      </c>
      <c r="C5" s="160" t="s">
        <v>158</v>
      </c>
      <c r="D5" s="35" t="s">
        <v>2</v>
      </c>
      <c r="E5" s="35" t="s">
        <v>50</v>
      </c>
      <c r="F5" s="160" t="s">
        <v>3</v>
      </c>
      <c r="G5" s="35" t="s">
        <v>31</v>
      </c>
      <c r="H5" s="35" t="s">
        <v>232</v>
      </c>
      <c r="I5" s="35" t="s">
        <v>296</v>
      </c>
      <c r="J5" s="35" t="s">
        <v>297</v>
      </c>
      <c r="K5" s="227" t="s">
        <v>379</v>
      </c>
      <c r="L5" s="161" t="s">
        <v>381</v>
      </c>
      <c r="M5" s="35" t="s">
        <v>380</v>
      </c>
      <c r="N5" s="210" t="s">
        <v>419</v>
      </c>
      <c r="O5" s="210" t="s">
        <v>233</v>
      </c>
      <c r="P5" s="139" t="s">
        <v>51</v>
      </c>
    </row>
    <row r="6" spans="1:22" ht="13.5" customHeight="1" thickBot="1">
      <c r="A6" s="381"/>
      <c r="B6" s="36" t="s">
        <v>36</v>
      </c>
      <c r="C6" s="37" t="s">
        <v>35</v>
      </c>
      <c r="D6" s="36" t="s">
        <v>5</v>
      </c>
      <c r="E6" s="37" t="s">
        <v>46</v>
      </c>
      <c r="F6" s="36" t="s">
        <v>47</v>
      </c>
      <c r="G6" s="36" t="s">
        <v>48</v>
      </c>
      <c r="H6" s="37" t="s">
        <v>49</v>
      </c>
      <c r="I6" s="36" t="s">
        <v>382</v>
      </c>
      <c r="J6" s="36" t="s">
        <v>383</v>
      </c>
      <c r="K6" s="36" t="s">
        <v>384</v>
      </c>
      <c r="L6" s="200" t="s">
        <v>303</v>
      </c>
      <c r="M6" s="200" t="s">
        <v>390</v>
      </c>
      <c r="N6" s="200" t="s">
        <v>391</v>
      </c>
      <c r="O6" s="200" t="s">
        <v>394</v>
      </c>
      <c r="P6" s="200" t="s">
        <v>395</v>
      </c>
    </row>
    <row r="7" spans="1:22" ht="16.5" customHeight="1">
      <c r="A7" s="140"/>
      <c r="B7" s="38" t="s">
        <v>32</v>
      </c>
      <c r="C7" s="38" t="s">
        <v>32</v>
      </c>
      <c r="D7" s="38" t="s">
        <v>32</v>
      </c>
      <c r="E7" s="38" t="s">
        <v>32</v>
      </c>
      <c r="F7" s="38" t="s">
        <v>32</v>
      </c>
      <c r="G7" s="38" t="s">
        <v>32</v>
      </c>
      <c r="H7" s="38" t="s">
        <v>32</v>
      </c>
      <c r="I7" s="38"/>
      <c r="J7" s="38"/>
      <c r="K7" s="38"/>
      <c r="L7" s="220"/>
      <c r="M7" s="38"/>
      <c r="N7" s="38" t="s">
        <v>32</v>
      </c>
      <c r="O7" s="38" t="s">
        <v>32</v>
      </c>
      <c r="P7" s="141" t="s">
        <v>32</v>
      </c>
    </row>
    <row r="8" spans="1:22" ht="22.5" customHeight="1">
      <c r="A8" s="205" t="s">
        <v>405</v>
      </c>
      <c r="B8" s="142"/>
      <c r="C8" s="142"/>
      <c r="D8" s="142" t="str">
        <f>IF(B8="","",(B8-C8))</f>
        <v/>
      </c>
      <c r="E8" s="142"/>
      <c r="F8" s="142"/>
      <c r="G8" s="142" t="str">
        <f>IF(B8="","",MIN(E8,F8))</f>
        <v/>
      </c>
      <c r="H8" s="142"/>
      <c r="I8" s="142"/>
      <c r="J8" s="142"/>
      <c r="K8" s="142"/>
      <c r="L8" s="168"/>
      <c r="M8" s="142"/>
      <c r="N8" s="142"/>
      <c r="O8" s="142"/>
      <c r="P8" s="143"/>
      <c r="V8" s="20"/>
    </row>
    <row r="9" spans="1:22" ht="22.5" customHeight="1">
      <c r="A9" s="212" t="s">
        <v>171</v>
      </c>
      <c r="B9" s="225">
        <v>8000000</v>
      </c>
      <c r="C9" s="225">
        <v>0</v>
      </c>
      <c r="D9" s="40">
        <f>IF(B9="","",(B9-C9))</f>
        <v>8000000</v>
      </c>
      <c r="E9" s="225">
        <v>7770000</v>
      </c>
      <c r="F9" s="225">
        <v>7770000</v>
      </c>
      <c r="G9" s="171">
        <f>IF(A9="","",MIN(D9,E9,F9))</f>
        <v>7770000</v>
      </c>
      <c r="H9" s="230">
        <f>IF(A9="","",ROUNDDOWN(IF(S9="-",G9,G9*S9),-3))</f>
        <v>5180000</v>
      </c>
      <c r="I9" s="172">
        <f>IF(B9="","",IF(H9="-",MIN(D9,G9),IF(S9="a",MIN(D9,G9,H9),IF(S9="b",MIN(MIN(D9,G9)*T9),H9))))</f>
        <v>5180000</v>
      </c>
      <c r="J9" s="172">
        <f>IF(B9="","",ROUNDDOWN(IF(B9="","",IF(T9="B",I9,IF(H9="-",I9*U9,I9*V9))),-3))</f>
        <v>2590000</v>
      </c>
      <c r="K9" s="225">
        <v>0</v>
      </c>
      <c r="L9" s="172">
        <f>IF(K9="","",ROUNDDOWN(I9-K9,-3))</f>
        <v>5180000</v>
      </c>
      <c r="M9" s="172">
        <f>IF(K9="","",ROUNDDOWN(J9-K9,-3))</f>
        <v>2590000</v>
      </c>
      <c r="N9" s="225">
        <v>7770000</v>
      </c>
      <c r="O9" s="198"/>
      <c r="P9" s="144">
        <f>IF(B9="","",(N9-O9))</f>
        <v>7770000</v>
      </c>
      <c r="R9" s="4" t="str">
        <f>VLOOKUP(A8,'管理用（このシートは削除しないでください）'!$K$3:$P$19,2,FALSE)</f>
        <v>a</v>
      </c>
      <c r="S9" s="20">
        <f>VLOOKUP(A8,'管理用（このシートは削除しないでください）'!$K$3:$P$19,3,)</f>
        <v>0.66666666666666663</v>
      </c>
      <c r="T9" s="4" t="str">
        <f>VLOOKUP(A8,'管理用（このシートは削除しないでください）'!$K$3:$P$19,4,FALSE)</f>
        <v>A</v>
      </c>
      <c r="U9" s="20">
        <f>VLOOKUP(A8,'管理用（このシートは削除しないでください）'!$K$3:$P$19,5,FALSE)</f>
        <v>0.33333333333333331</v>
      </c>
      <c r="V9" s="20">
        <f>VLOOKUP(A8,'管理用（このシートは削除しないでください）'!$K$3:$P$19,6,FALSE)</f>
        <v>0.5</v>
      </c>
    </row>
    <row r="10" spans="1:22" s="10" customFormat="1" ht="22.5" customHeight="1">
      <c r="A10" s="205"/>
      <c r="B10" s="142"/>
      <c r="C10" s="142"/>
      <c r="D10" s="142" t="str">
        <f t="shared" ref="D10:D15" si="0">IF(B10="","",(B10-C10))</f>
        <v/>
      </c>
      <c r="E10" s="142"/>
      <c r="F10" s="142"/>
      <c r="G10" s="142" t="str">
        <f t="shared" ref="G10" si="1">IF(B10="","",MIN(E10,F10))</f>
        <v/>
      </c>
      <c r="H10" s="231"/>
      <c r="I10" s="142"/>
      <c r="J10" s="142"/>
      <c r="K10" s="142"/>
      <c r="L10" s="208"/>
      <c r="M10" s="142"/>
      <c r="N10" s="142"/>
      <c r="O10" s="142"/>
      <c r="P10" s="143"/>
      <c r="R10" s="10" t="e">
        <f>VLOOKUP(A9,'管理用（このシートは削除しないでください）'!$K$3:$P$19,2,FALSE)</f>
        <v>#N/A</v>
      </c>
      <c r="S10" s="20" t="e">
        <f>VLOOKUP(A9,'管理用（このシートは削除しないでください）'!$K$3:$P$19,3,)</f>
        <v>#N/A</v>
      </c>
      <c r="T10" s="10" t="e">
        <f>VLOOKUP(A9,'管理用（このシートは削除しないでください）'!$K$3:$P$19,4,FALSE)</f>
        <v>#N/A</v>
      </c>
      <c r="U10" s="20" t="e">
        <f>VLOOKUP(A9,'管理用（このシートは削除しないでください）'!$K$3:$P$19,5,FALSE)</f>
        <v>#N/A</v>
      </c>
      <c r="V10" s="20" t="e">
        <f>VLOOKUP(A9,'管理用（このシートは削除しないでください）'!$K$3:$P$19,6,FALSE)</f>
        <v>#N/A</v>
      </c>
    </row>
    <row r="11" spans="1:22" s="10" customFormat="1" ht="22.5" customHeight="1">
      <c r="A11" s="212"/>
      <c r="B11" s="39"/>
      <c r="C11" s="39"/>
      <c r="D11" s="40" t="str">
        <f t="shared" si="0"/>
        <v/>
      </c>
      <c r="E11" s="39"/>
      <c r="F11" s="39"/>
      <c r="G11" s="171" t="str">
        <f>IF(A11="","",MIN(D11,E11,F11))</f>
        <v/>
      </c>
      <c r="H11" s="230" t="str">
        <f>IF(A11="","",ROUNDDOWN(IF(S11="-",G11,G11*S11),-3))</f>
        <v/>
      </c>
      <c r="I11" s="172" t="str">
        <f>IF(B11="","",IF(H11="-",MIN(D11,G11),IF(S11="a",MIN(D11,G11,H11),IF(S11="b",MIN(MIN(D11,G11)*T11),H11))))</f>
        <v/>
      </c>
      <c r="J11" s="172" t="str">
        <f>IF(B11="","",ROUNDDOWN(IF(B11="","",IF(T11="B",I11,IF(H11="-",I11*U11,I11*V11))),-3))</f>
        <v/>
      </c>
      <c r="K11" s="39"/>
      <c r="L11" s="172" t="str">
        <f>IF(K11="","",ROUNDDOWN(I11-K11,-3))</f>
        <v/>
      </c>
      <c r="M11" s="172" t="str">
        <f>IF(K11="","",ROUNDDOWN(J11-K11,-3))</f>
        <v/>
      </c>
      <c r="N11" s="39"/>
      <c r="O11" s="198"/>
      <c r="P11" s="144" t="str">
        <f>IF(B11="","",(N11-O11))</f>
        <v/>
      </c>
      <c r="R11" s="10" t="e">
        <f>VLOOKUP(A10,'管理用（このシートは削除しないでください）'!$K$3:$P$19,2,FALSE)</f>
        <v>#N/A</v>
      </c>
      <c r="S11" s="20" t="e">
        <f>VLOOKUP(A10,'管理用（このシートは削除しないでください）'!$K$3:$P$19,3,)</f>
        <v>#N/A</v>
      </c>
      <c r="T11" s="10" t="e">
        <f>VLOOKUP(A10,'管理用（このシートは削除しないでください）'!$K$3:$P$19,4,FALSE)</f>
        <v>#N/A</v>
      </c>
      <c r="U11" s="20" t="e">
        <f>VLOOKUP(A10,'管理用（このシートは削除しないでください）'!$K$3:$P$19,5,FALSE)</f>
        <v>#N/A</v>
      </c>
      <c r="V11" s="20" t="e">
        <f>VLOOKUP(A10,'管理用（このシートは削除しないでください）'!$K$3:$P$19,6,FALSE)</f>
        <v>#N/A</v>
      </c>
    </row>
    <row r="12" spans="1:22" s="10" customFormat="1" ht="22.5" customHeight="1">
      <c r="A12" s="205"/>
      <c r="B12" s="142"/>
      <c r="C12" s="142"/>
      <c r="D12" s="142" t="str">
        <f t="shared" si="0"/>
        <v/>
      </c>
      <c r="E12" s="142"/>
      <c r="F12" s="142"/>
      <c r="G12" s="142" t="str">
        <f t="shared" ref="G12:G14" si="2">IF(B12="","",MIN(E12,F12))</f>
        <v/>
      </c>
      <c r="H12" s="231"/>
      <c r="I12" s="142"/>
      <c r="J12" s="142"/>
      <c r="K12" s="142"/>
      <c r="L12" s="168"/>
      <c r="M12" s="142"/>
      <c r="N12" s="142"/>
      <c r="O12" s="142"/>
      <c r="P12" s="143"/>
      <c r="R12" s="10" t="e">
        <f>VLOOKUP(A11,'管理用（このシートは削除しないでください）'!$K$3:$P$19,2,FALSE)</f>
        <v>#N/A</v>
      </c>
      <c r="S12" s="20" t="e">
        <f>VLOOKUP(A11,'管理用（このシートは削除しないでください）'!$K$3:$P$19,3,)</f>
        <v>#N/A</v>
      </c>
      <c r="T12" s="10" t="e">
        <f>VLOOKUP(A11,'管理用（このシートは削除しないでください）'!$K$3:$P$19,4,FALSE)</f>
        <v>#N/A</v>
      </c>
      <c r="U12" s="20" t="e">
        <f>VLOOKUP(A11,'管理用（このシートは削除しないでください）'!$K$3:$P$19,5,FALSE)</f>
        <v>#N/A</v>
      </c>
      <c r="V12" s="20" t="e">
        <f>VLOOKUP(A11,'管理用（このシートは削除しないでください）'!$K$3:$P$19,6,FALSE)</f>
        <v>#N/A</v>
      </c>
    </row>
    <row r="13" spans="1:22" s="10" customFormat="1" ht="22.5" customHeight="1">
      <c r="A13" s="212"/>
      <c r="B13" s="39"/>
      <c r="C13" s="39"/>
      <c r="D13" s="40" t="str">
        <f t="shared" si="0"/>
        <v/>
      </c>
      <c r="E13" s="39"/>
      <c r="F13" s="39"/>
      <c r="G13" s="171" t="str">
        <f>IF(A13="","",MIN(D13,E13,F13))</f>
        <v/>
      </c>
      <c r="H13" s="230" t="str">
        <f>IF(A13="","",ROUNDDOWN(IF(S13="-",G13,G13*S13),-3))</f>
        <v/>
      </c>
      <c r="I13" s="172" t="str">
        <f>IF(B13="","",IF(H13="-",MIN(D13,G13),IF(S13="a",MIN(D13,G13,H13),IF(S13="b",MIN(MIN(D13,G13)*T13),H13))))</f>
        <v/>
      </c>
      <c r="J13" s="172" t="str">
        <f>IF(B13="","",ROUNDDOWN(IF(B13="","",IF(T13="B",I13,IF(H13="-",I13*U13,I13*V13))),-3))</f>
        <v/>
      </c>
      <c r="K13" s="39"/>
      <c r="L13" s="172" t="str">
        <f>IF(K13="","",ROUNDDOWN(I13-K13,-3))</f>
        <v/>
      </c>
      <c r="M13" s="172" t="str">
        <f>IF(K13="","",ROUNDDOWN(J13-K13,-3))</f>
        <v/>
      </c>
      <c r="N13" s="39"/>
      <c r="O13" s="198"/>
      <c r="P13" s="144" t="str">
        <f>IF(B13="","",(N13-O13))</f>
        <v/>
      </c>
      <c r="R13" s="10" t="e">
        <f>VLOOKUP(A12,'管理用（このシートは削除しないでください）'!$K$3:$P$19,2,FALSE)</f>
        <v>#N/A</v>
      </c>
      <c r="S13" s="20" t="e">
        <f>VLOOKUP(A12,'管理用（このシートは削除しないでください）'!$K$3:$P$19,3,)</f>
        <v>#N/A</v>
      </c>
      <c r="T13" s="10" t="e">
        <f>VLOOKUP(A12,'管理用（このシートは削除しないでください）'!$K$3:$P$19,4,FALSE)</f>
        <v>#N/A</v>
      </c>
      <c r="U13" s="20" t="e">
        <f>VLOOKUP(A12,'管理用（このシートは削除しないでください）'!$K$3:$P$19,5,FALSE)</f>
        <v>#N/A</v>
      </c>
      <c r="V13" s="20" t="e">
        <f>VLOOKUP(A12,'管理用（このシートは削除しないでください）'!$K$3:$P$19,6,FALSE)</f>
        <v>#N/A</v>
      </c>
    </row>
    <row r="14" spans="1:22" s="10" customFormat="1" ht="22.5" customHeight="1">
      <c r="A14" s="205"/>
      <c r="B14" s="142"/>
      <c r="C14" s="142"/>
      <c r="D14" s="142" t="str">
        <f t="shared" si="0"/>
        <v/>
      </c>
      <c r="E14" s="142"/>
      <c r="F14" s="142"/>
      <c r="G14" s="142" t="str">
        <f t="shared" si="2"/>
        <v/>
      </c>
      <c r="H14" s="231"/>
      <c r="I14" s="142"/>
      <c r="J14" s="142"/>
      <c r="K14" s="142"/>
      <c r="L14" s="168"/>
      <c r="M14" s="142"/>
      <c r="N14" s="142"/>
      <c r="O14" s="142"/>
      <c r="P14" s="143"/>
      <c r="R14" s="10" t="e">
        <f>VLOOKUP(#REF!,'管理用（このシートは削除しないでください）'!$K$3:$P$19,2,FALSE)</f>
        <v>#REF!</v>
      </c>
      <c r="S14" s="20" t="e">
        <f>VLOOKUP(#REF!,'管理用（このシートは削除しないでください）'!$K$3:$P$19,3,)</f>
        <v>#REF!</v>
      </c>
      <c r="T14" s="10" t="e">
        <f>VLOOKUP(#REF!,'管理用（このシートは削除しないでください）'!$K$3:$P$19,4,FALSE)</f>
        <v>#REF!</v>
      </c>
      <c r="U14" s="20" t="e">
        <f>VLOOKUP(#REF!,'管理用（このシートは削除しないでください）'!$K$3:$P$19,5,FALSE)</f>
        <v>#REF!</v>
      </c>
      <c r="V14" s="20" t="e">
        <f>VLOOKUP(#REF!,'管理用（このシートは削除しないでください）'!$K$3:$P$19,6,FALSE)</f>
        <v>#REF!</v>
      </c>
    </row>
    <row r="15" spans="1:22" s="10" customFormat="1" ht="22.5" customHeight="1" thickBot="1">
      <c r="A15" s="212"/>
      <c r="B15" s="41"/>
      <c r="C15" s="41"/>
      <c r="D15" s="42" t="str">
        <f t="shared" si="0"/>
        <v/>
      </c>
      <c r="E15" s="41"/>
      <c r="F15" s="41"/>
      <c r="G15" s="226" t="str">
        <f>IF(A15="","",MIN(D15,E15,F15))</f>
        <v/>
      </c>
      <c r="H15" s="226" t="str">
        <f>IF(A15="","",ROUNDDOWN(IF(S15="-",G15,G15*S15),-3))</f>
        <v/>
      </c>
      <c r="I15" s="226" t="str">
        <f>IF(B15="","",IF(H15="-",MIN(D15,G15),IF(S15="a",MIN(D15,G15,H15),IF(S15="b",MIN(MIN(D15,G15)*T15),H15))))</f>
        <v/>
      </c>
      <c r="J15" s="226" t="str">
        <f>IF(B15="","",ROUNDDOWN(IF(B15="","",IF(T15="B",I15,IF(H15="-",I15*U15,I15*V15))),-3))</f>
        <v/>
      </c>
      <c r="K15" s="41"/>
      <c r="L15" s="172" t="str">
        <f>IF(K15="","",ROUNDDOWN(I15-K15,-3))</f>
        <v/>
      </c>
      <c r="M15" s="226" t="str">
        <f>IF(K15="","",ROUNDDOWN(J15-K15,-3))</f>
        <v/>
      </c>
      <c r="N15" s="41"/>
      <c r="O15" s="199"/>
      <c r="P15" s="145" t="str">
        <f>IF(B15="","",(N15-O15))</f>
        <v/>
      </c>
      <c r="R15" s="10" t="e">
        <f>VLOOKUP(A14,'管理用（このシートは削除しないでください）'!$K$3:$P$19,2,FALSE)</f>
        <v>#N/A</v>
      </c>
      <c r="S15" s="20" t="e">
        <f>VLOOKUP(A14,'管理用（このシートは削除しないでください）'!$K$3:$P$19,3,)</f>
        <v>#N/A</v>
      </c>
      <c r="T15" s="10" t="e">
        <f>VLOOKUP(A14,'管理用（このシートは削除しないでください）'!$K$3:$P$19,4,FALSE)</f>
        <v>#N/A</v>
      </c>
      <c r="U15" s="20" t="e">
        <f>VLOOKUP(A14,'管理用（このシートは削除しないでください）'!$K$3:$P$19,5,FALSE)</f>
        <v>#N/A</v>
      </c>
      <c r="V15" s="20" t="e">
        <f>VLOOKUP(A14,'管理用（このシートは削除しないでください）'!$K$3:$P$19,6,FALSE)</f>
        <v>#N/A</v>
      </c>
    </row>
    <row r="16" spans="1:22" ht="22.5" customHeight="1" thickTop="1" thickBot="1">
      <c r="A16" s="146" t="s">
        <v>34</v>
      </c>
      <c r="B16" s="43">
        <f>IF(SUM(B8:B15)=0,"",SUM(B8:B15))</f>
        <v>8000000</v>
      </c>
      <c r="C16" s="43">
        <f>IF(B16="","",SUM(C8:C15))</f>
        <v>0</v>
      </c>
      <c r="D16" s="43">
        <f t="shared" ref="D16:P16" si="3">IF(SUM(D8:D15)=0,"",SUM(D8:D15))</f>
        <v>8000000</v>
      </c>
      <c r="E16" s="43">
        <f t="shared" si="3"/>
        <v>7770000</v>
      </c>
      <c r="F16" s="43">
        <f t="shared" si="3"/>
        <v>7770000</v>
      </c>
      <c r="G16" s="43">
        <f t="shared" si="3"/>
        <v>7770000</v>
      </c>
      <c r="H16" s="43">
        <f t="shared" si="3"/>
        <v>5180000</v>
      </c>
      <c r="I16" s="43">
        <f t="shared" si="3"/>
        <v>5180000</v>
      </c>
      <c r="J16" s="43">
        <f t="shared" si="3"/>
        <v>2590000</v>
      </c>
      <c r="K16" s="178" t="str">
        <f t="shared" si="3"/>
        <v/>
      </c>
      <c r="L16" s="178">
        <f t="shared" si="3"/>
        <v>5180000</v>
      </c>
      <c r="M16" s="43">
        <f t="shared" si="3"/>
        <v>2590000</v>
      </c>
      <c r="N16" s="43">
        <f t="shared" si="3"/>
        <v>7770000</v>
      </c>
      <c r="O16" s="43" t="str">
        <f t="shared" si="3"/>
        <v/>
      </c>
      <c r="P16" s="147">
        <f t="shared" si="3"/>
        <v>7770000</v>
      </c>
    </row>
    <row r="17" spans="1:18" ht="13.5" thickTop="1">
      <c r="A17" s="45"/>
      <c r="B17" s="46"/>
      <c r="C17" s="46"/>
      <c r="D17" s="46"/>
      <c r="E17" s="46"/>
      <c r="F17" s="46"/>
      <c r="G17" s="46"/>
      <c r="H17" s="46"/>
      <c r="I17" s="46"/>
      <c r="J17" s="46"/>
      <c r="K17" s="46"/>
      <c r="L17" s="158"/>
      <c r="M17" s="46"/>
      <c r="N17" s="46"/>
      <c r="O17" s="46"/>
      <c r="P17" s="46"/>
      <c r="R17" s="3" t="s">
        <v>171</v>
      </c>
    </row>
    <row r="18" spans="1:18" s="3" customFormat="1">
      <c r="A18" s="32" t="s">
        <v>222</v>
      </c>
      <c r="B18" s="33"/>
      <c r="C18" s="33"/>
      <c r="D18" s="33"/>
      <c r="E18" s="33"/>
      <c r="F18" s="33"/>
      <c r="G18" s="33"/>
      <c r="H18" s="33"/>
      <c r="I18" s="33"/>
      <c r="J18" s="33"/>
      <c r="K18" s="33"/>
      <c r="L18" s="158"/>
      <c r="M18" s="33"/>
      <c r="N18" s="33"/>
      <c r="O18" s="33"/>
      <c r="P18" s="33"/>
      <c r="R18" s="3" t="s">
        <v>169</v>
      </c>
    </row>
    <row r="19" spans="1:18" s="3" customFormat="1">
      <c r="A19" s="44" t="s">
        <v>225</v>
      </c>
      <c r="B19" s="33"/>
      <c r="C19" s="33"/>
      <c r="D19" s="33"/>
      <c r="E19" s="33"/>
      <c r="F19" s="33"/>
      <c r="G19" s="33"/>
      <c r="H19" s="33"/>
      <c r="I19" s="33"/>
      <c r="J19" s="33"/>
      <c r="K19" s="33"/>
      <c r="L19" s="158"/>
      <c r="M19" s="33"/>
      <c r="N19" s="33"/>
      <c r="O19" s="33"/>
      <c r="P19" s="33"/>
      <c r="R19" s="3" t="s">
        <v>172</v>
      </c>
    </row>
    <row r="20" spans="1:18" s="3" customFormat="1">
      <c r="A20" s="44" t="s">
        <v>226</v>
      </c>
      <c r="B20" s="33"/>
      <c r="C20" s="33"/>
      <c r="D20" s="33"/>
      <c r="E20" s="33"/>
      <c r="F20" s="33"/>
      <c r="G20" s="33"/>
      <c r="H20" s="33"/>
      <c r="I20" s="33"/>
      <c r="J20" s="33"/>
      <c r="K20" s="33"/>
      <c r="L20" s="222"/>
      <c r="M20" s="33"/>
      <c r="N20" s="33"/>
      <c r="O20" s="33"/>
      <c r="P20" s="33"/>
    </row>
    <row r="21" spans="1:18" s="3" customFormat="1">
      <c r="A21" s="44" t="s">
        <v>289</v>
      </c>
      <c r="B21" s="33"/>
      <c r="C21" s="33"/>
      <c r="D21" s="33"/>
      <c r="E21" s="33"/>
      <c r="F21" s="33"/>
      <c r="G21" s="33"/>
      <c r="H21" s="33"/>
      <c r="I21" s="33"/>
      <c r="J21" s="33"/>
      <c r="K21" s="33"/>
      <c r="L21" s="223"/>
      <c r="M21" s="33"/>
      <c r="N21" s="33"/>
      <c r="O21" s="33"/>
      <c r="P21" s="33"/>
    </row>
    <row r="22" spans="1:18" s="3" customFormat="1">
      <c r="A22" s="44" t="s">
        <v>290</v>
      </c>
      <c r="B22" s="33"/>
      <c r="C22" s="33"/>
      <c r="D22" s="33"/>
      <c r="E22" s="33"/>
      <c r="F22" s="33"/>
      <c r="G22" s="33"/>
      <c r="H22" s="33"/>
      <c r="I22" s="33"/>
      <c r="J22" s="33"/>
      <c r="K22" s="33"/>
      <c r="M22" s="33"/>
      <c r="N22" s="33"/>
      <c r="O22" s="33"/>
      <c r="P22" s="33"/>
    </row>
    <row r="23" spans="1:18" s="3" customFormat="1">
      <c r="A23" s="2"/>
    </row>
    <row r="24" spans="1:18" s="3" customFormat="1">
      <c r="A24" s="2"/>
    </row>
    <row r="25" spans="1:18" s="3" customFormat="1">
      <c r="A25" s="2"/>
    </row>
    <row r="26" spans="1:18" s="3" customFormat="1">
      <c r="A26" s="2"/>
    </row>
    <row r="27" spans="1:18" s="3" customFormat="1">
      <c r="A27" s="2"/>
    </row>
    <row r="28" spans="1:18" s="3" customFormat="1">
      <c r="A28" s="2"/>
    </row>
    <row r="29" spans="1:18" s="3" customFormat="1">
      <c r="A29" s="2"/>
    </row>
    <row r="30" spans="1:18" s="3" customFormat="1">
      <c r="A30" s="2"/>
    </row>
    <row r="31" spans="1:18" s="3" customFormat="1">
      <c r="A31" s="2"/>
    </row>
  </sheetData>
  <mergeCells count="3">
    <mergeCell ref="A2:P2"/>
    <mergeCell ref="N4:P4"/>
    <mergeCell ref="A5:A6"/>
  </mergeCells>
  <phoneticPr fontId="2"/>
  <dataValidations count="2">
    <dataValidation type="list" allowBlank="1" showInputMessage="1" showErrorMessage="1" sqref="A15 A13 A11 A9" xr:uid="{E0D346C8-C87F-4482-9A3A-01AFFDABA161}">
      <formula1>$R$17:$R$19</formula1>
    </dataValidation>
    <dataValidation type="list" allowBlank="1" showInputMessage="1" showErrorMessage="1" sqref="A14 A10 A12 A8" xr:uid="{47EBE512-63BF-4EE0-9BD4-E0E690F7E36A}">
      <formula1>"新興感染症対応力強化事業（病室の感染対策に係る整備）,新興感染症対応力強化事業（病室の感染対策に係る整備以外）"</formula1>
    </dataValidation>
  </dataValidations>
  <printOptions horizontalCentered="1"/>
  <pageMargins left="0.51181102362204722" right="0.51181102362204722" top="0.74803149606299213" bottom="0.74803149606299213" header="0.31496062992125984" footer="0.31496062992125984"/>
  <pageSetup paperSize="9" scale="80" orientation="landscape" blackAndWhite="1" r:id="rId1"/>
  <ignoredErrors>
    <ignoredError sqref="C16 G10 G12"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P57"/>
  <sheetViews>
    <sheetView view="pageBreakPreview" zoomScaleNormal="100" zoomScaleSheetLayoutView="100" workbookViewId="0">
      <selection activeCell="E43" sqref="E43:G43"/>
    </sheetView>
  </sheetViews>
  <sheetFormatPr defaultColWidth="9" defaultRowHeight="13"/>
  <cols>
    <col min="1" max="3" width="6.90625" style="7" customWidth="1"/>
    <col min="4" max="4" width="7.08984375" style="7" customWidth="1"/>
    <col min="5" max="6" width="7.453125" style="7" customWidth="1"/>
    <col min="7" max="8" width="15" style="7" customWidth="1"/>
    <col min="9" max="9" width="17.90625" style="7" customWidth="1"/>
    <col min="10" max="10" width="0" style="7" hidden="1" customWidth="1"/>
    <col min="11" max="16384" width="9" style="7"/>
  </cols>
  <sheetData>
    <row r="1" spans="1:12">
      <c r="A1" s="45" t="s">
        <v>101</v>
      </c>
      <c r="B1" s="46"/>
      <c r="C1" s="46"/>
      <c r="D1" s="46"/>
      <c r="E1" s="46"/>
      <c r="F1" s="46"/>
      <c r="G1" s="46"/>
      <c r="H1" s="46"/>
      <c r="I1" s="46"/>
    </row>
    <row r="2" spans="1:12" ht="19.5" customHeight="1">
      <c r="A2" s="378" t="s">
        <v>52</v>
      </c>
      <c r="B2" s="378"/>
      <c r="C2" s="378"/>
      <c r="D2" s="378"/>
      <c r="E2" s="378"/>
      <c r="F2" s="378"/>
      <c r="G2" s="378"/>
      <c r="H2" s="378"/>
      <c r="I2" s="378"/>
    </row>
    <row r="3" spans="1:12" ht="7.5" customHeight="1">
      <c r="A3" s="45"/>
      <c r="B3" s="46"/>
      <c r="C3" s="46"/>
      <c r="D3" s="46"/>
      <c r="E3" s="46"/>
      <c r="F3" s="46"/>
      <c r="G3" s="46"/>
      <c r="H3" s="46"/>
      <c r="I3" s="46"/>
    </row>
    <row r="4" spans="1:12" s="10" customFormat="1" ht="18.75" customHeight="1">
      <c r="A4" s="457" t="s">
        <v>148</v>
      </c>
      <c r="B4" s="457"/>
      <c r="C4" s="457"/>
      <c r="D4" s="561" t="s">
        <v>406</v>
      </c>
      <c r="E4" s="562"/>
      <c r="F4" s="562"/>
      <c r="G4" s="562"/>
      <c r="H4" s="562"/>
      <c r="I4" s="563"/>
      <c r="J4" s="8"/>
      <c r="K4" s="10" t="s">
        <v>385</v>
      </c>
    </row>
    <row r="5" spans="1:12" s="10" customFormat="1" ht="18.75" customHeight="1">
      <c r="A5" s="458" t="s">
        <v>94</v>
      </c>
      <c r="B5" s="458"/>
      <c r="C5" s="458"/>
      <c r="D5" s="459" t="s">
        <v>9</v>
      </c>
      <c r="E5" s="460"/>
      <c r="F5" s="460"/>
      <c r="G5" s="461"/>
      <c r="H5" s="457" t="s">
        <v>77</v>
      </c>
      <c r="I5" s="457"/>
      <c r="J5" s="9"/>
      <c r="K5" s="22"/>
      <c r="L5" s="22"/>
    </row>
    <row r="6" spans="1:12" s="10" customFormat="1" ht="22.5" customHeight="1">
      <c r="A6" s="564" t="s">
        <v>407</v>
      </c>
      <c r="B6" s="565"/>
      <c r="C6" s="566"/>
      <c r="D6" s="564" t="s">
        <v>408</v>
      </c>
      <c r="E6" s="565"/>
      <c r="F6" s="565"/>
      <c r="G6" s="566"/>
      <c r="H6" s="567" t="s">
        <v>409</v>
      </c>
      <c r="I6" s="567"/>
      <c r="J6" s="9"/>
      <c r="K6" s="10" t="s">
        <v>385</v>
      </c>
      <c r="L6" s="22"/>
    </row>
    <row r="7" spans="1:12" s="10" customFormat="1" ht="14.25" customHeight="1">
      <c r="A7" s="457" t="s">
        <v>95</v>
      </c>
      <c r="B7" s="457"/>
      <c r="C7" s="457"/>
      <c r="D7" s="568" t="s">
        <v>410</v>
      </c>
      <c r="E7" s="569"/>
      <c r="F7" s="569"/>
      <c r="G7" s="569"/>
      <c r="H7" s="569"/>
      <c r="I7" s="570"/>
      <c r="J7" s="8"/>
      <c r="K7" s="10" t="s">
        <v>102</v>
      </c>
    </row>
    <row r="8" spans="1:12" s="10" customFormat="1" ht="13.5" customHeight="1">
      <c r="A8" s="450" t="s">
        <v>89</v>
      </c>
      <c r="B8" s="450"/>
      <c r="C8" s="450"/>
      <c r="D8" s="451" t="s">
        <v>14</v>
      </c>
      <c r="E8" s="451"/>
      <c r="F8" s="451"/>
      <c r="G8" s="451"/>
      <c r="H8" s="451"/>
      <c r="I8" s="452"/>
      <c r="J8" s="443"/>
    </row>
    <row r="9" spans="1:12" s="10" customFormat="1" ht="13.5" customHeight="1">
      <c r="A9" s="450"/>
      <c r="B9" s="450"/>
      <c r="C9" s="450"/>
      <c r="D9" s="47" t="s">
        <v>104</v>
      </c>
      <c r="E9" s="571" t="s">
        <v>120</v>
      </c>
      <c r="F9" s="571"/>
      <c r="G9" s="571"/>
      <c r="H9" s="572" t="s">
        <v>411</v>
      </c>
      <c r="I9" s="48"/>
      <c r="J9" s="443"/>
      <c r="K9" s="10" t="s">
        <v>103</v>
      </c>
    </row>
    <row r="10" spans="1:12" s="10" customFormat="1" ht="13.5" customHeight="1">
      <c r="A10" s="450"/>
      <c r="B10" s="450"/>
      <c r="C10" s="450"/>
      <c r="D10" s="453" t="s">
        <v>136</v>
      </c>
      <c r="E10" s="454"/>
      <c r="F10" s="454"/>
      <c r="G10" s="572" t="s">
        <v>412</v>
      </c>
      <c r="H10" s="49"/>
      <c r="I10" s="48"/>
      <c r="J10" s="443"/>
    </row>
    <row r="11" spans="1:12" s="10" customFormat="1" ht="14.25" customHeight="1">
      <c r="A11" s="450"/>
      <c r="B11" s="450"/>
      <c r="C11" s="450"/>
      <c r="D11" s="455" t="s">
        <v>135</v>
      </c>
      <c r="E11" s="456"/>
      <c r="F11" s="456"/>
      <c r="G11" s="572" t="s">
        <v>412</v>
      </c>
      <c r="H11" s="50"/>
      <c r="I11" s="51"/>
      <c r="J11" s="8"/>
    </row>
    <row r="12" spans="1:12" s="10" customFormat="1" ht="13.5" customHeight="1">
      <c r="A12" s="445" t="s">
        <v>15</v>
      </c>
      <c r="B12" s="446"/>
      <c r="C12" s="447"/>
      <c r="D12" s="52" t="s">
        <v>137</v>
      </c>
      <c r="E12" s="565" t="s">
        <v>413</v>
      </c>
      <c r="F12" s="565"/>
      <c r="G12" s="286" t="s">
        <v>346</v>
      </c>
      <c r="H12" s="285" t="s">
        <v>347</v>
      </c>
      <c r="I12" s="573" t="s">
        <v>413</v>
      </c>
      <c r="J12" s="8"/>
    </row>
    <row r="13" spans="1:12" s="10" customFormat="1" ht="13.5" customHeight="1">
      <c r="A13" s="448" t="s">
        <v>96</v>
      </c>
      <c r="B13" s="440"/>
      <c r="C13" s="440"/>
      <c r="D13" s="440"/>
      <c r="E13" s="440"/>
      <c r="F13" s="440"/>
      <c r="G13" s="440"/>
      <c r="H13" s="440"/>
      <c r="I13" s="449"/>
      <c r="J13" s="9"/>
    </row>
    <row r="14" spans="1:12" s="10" customFormat="1" ht="14.25" customHeight="1">
      <c r="A14" s="53" t="s">
        <v>42</v>
      </c>
      <c r="B14" s="450" t="s">
        <v>41</v>
      </c>
      <c r="C14" s="450"/>
      <c r="D14" s="445"/>
      <c r="E14" s="450" t="s">
        <v>37</v>
      </c>
      <c r="F14" s="450"/>
      <c r="G14" s="53" t="s">
        <v>38</v>
      </c>
      <c r="H14" s="53" t="s">
        <v>40</v>
      </c>
      <c r="I14" s="54" t="s">
        <v>39</v>
      </c>
      <c r="J14" s="8"/>
    </row>
    <row r="15" spans="1:12" s="10" customFormat="1" ht="13.5" customHeight="1">
      <c r="A15" s="55" t="s">
        <v>10</v>
      </c>
      <c r="B15" s="440" t="s">
        <v>13</v>
      </c>
      <c r="C15" s="440"/>
      <c r="D15" s="440"/>
      <c r="E15" s="441" t="s">
        <v>11</v>
      </c>
      <c r="F15" s="442"/>
      <c r="G15" s="56" t="s">
        <v>16</v>
      </c>
      <c r="H15" s="56" t="s">
        <v>12</v>
      </c>
      <c r="I15" s="48" t="s">
        <v>0</v>
      </c>
      <c r="J15" s="443"/>
    </row>
    <row r="16" spans="1:12" s="10" customFormat="1" ht="13.5" customHeight="1">
      <c r="A16" s="444" t="s">
        <v>43</v>
      </c>
      <c r="B16" s="574" t="s">
        <v>414</v>
      </c>
      <c r="C16" s="574"/>
      <c r="D16" s="574"/>
      <c r="E16" s="575">
        <v>20</v>
      </c>
      <c r="F16" s="576"/>
      <c r="G16" s="254">
        <f t="shared" ref="G16:G24" si="0">IF(H16="","",H16/E16)</f>
        <v>350000</v>
      </c>
      <c r="H16" s="579">
        <v>7000000</v>
      </c>
      <c r="I16" s="48" t="s">
        <v>0</v>
      </c>
      <c r="J16" s="443"/>
    </row>
    <row r="17" spans="1:11" s="10" customFormat="1" ht="13.5" customHeight="1">
      <c r="A17" s="444"/>
      <c r="B17" s="574" t="s">
        <v>415</v>
      </c>
      <c r="C17" s="574"/>
      <c r="D17" s="574"/>
      <c r="E17" s="577"/>
      <c r="F17" s="578"/>
      <c r="G17" s="254" t="e">
        <f t="shared" si="0"/>
        <v>#DIV/0!</v>
      </c>
      <c r="H17" s="579">
        <v>700000</v>
      </c>
      <c r="I17" s="48" t="s">
        <v>0</v>
      </c>
      <c r="J17" s="443"/>
    </row>
    <row r="18" spans="1:11" s="10" customFormat="1" ht="13.5" customHeight="1">
      <c r="A18" s="444"/>
      <c r="B18" s="574" t="s">
        <v>416</v>
      </c>
      <c r="C18" s="574"/>
      <c r="D18" s="574"/>
      <c r="E18" s="577"/>
      <c r="F18" s="578"/>
      <c r="G18" s="254" t="e">
        <f t="shared" si="0"/>
        <v>#DIV/0!</v>
      </c>
      <c r="H18" s="579">
        <v>70000</v>
      </c>
      <c r="I18" s="48" t="s">
        <v>0</v>
      </c>
      <c r="J18" s="443"/>
    </row>
    <row r="19" spans="1:11" s="10" customFormat="1" ht="13.5" customHeight="1">
      <c r="A19" s="444"/>
      <c r="B19" s="345" t="s">
        <v>13</v>
      </c>
      <c r="C19" s="345"/>
      <c r="D19" s="345"/>
      <c r="E19" s="314" t="s">
        <v>13</v>
      </c>
      <c r="F19" s="315"/>
      <c r="G19" s="254" t="str">
        <f t="shared" si="0"/>
        <v/>
      </c>
      <c r="H19" s="255"/>
      <c r="I19" s="48" t="s">
        <v>0</v>
      </c>
      <c r="J19" s="443"/>
    </row>
    <row r="20" spans="1:11" s="10" customFormat="1">
      <c r="A20" s="444"/>
      <c r="B20" s="345" t="s">
        <v>13</v>
      </c>
      <c r="C20" s="345"/>
      <c r="D20" s="345"/>
      <c r="E20" s="314" t="s">
        <v>13</v>
      </c>
      <c r="F20" s="315"/>
      <c r="G20" s="254" t="str">
        <f t="shared" si="0"/>
        <v/>
      </c>
      <c r="H20" s="255"/>
      <c r="I20" s="48" t="s">
        <v>0</v>
      </c>
      <c r="J20" s="8"/>
    </row>
    <row r="21" spans="1:11" s="10" customFormat="1" ht="15" customHeight="1">
      <c r="A21" s="444"/>
      <c r="B21" s="345" t="s">
        <v>13</v>
      </c>
      <c r="C21" s="345"/>
      <c r="D21" s="345"/>
      <c r="E21" s="314" t="s">
        <v>13</v>
      </c>
      <c r="F21" s="315"/>
      <c r="G21" s="254" t="str">
        <f t="shared" si="0"/>
        <v/>
      </c>
      <c r="H21" s="255"/>
      <c r="I21" s="48" t="s">
        <v>0</v>
      </c>
      <c r="J21" s="8"/>
    </row>
    <row r="22" spans="1:11" s="10" customFormat="1" ht="15" customHeight="1">
      <c r="A22" s="444"/>
      <c r="B22" s="345" t="s">
        <v>13</v>
      </c>
      <c r="C22" s="345"/>
      <c r="D22" s="345"/>
      <c r="E22" s="314" t="s">
        <v>13</v>
      </c>
      <c r="F22" s="315"/>
      <c r="G22" s="254" t="str">
        <f t="shared" si="0"/>
        <v/>
      </c>
      <c r="H22" s="255"/>
      <c r="I22" s="48" t="s">
        <v>0</v>
      </c>
      <c r="J22" s="11"/>
    </row>
    <row r="23" spans="1:11" s="10" customFormat="1" ht="15" customHeight="1">
      <c r="A23" s="57"/>
      <c r="B23" s="243"/>
      <c r="C23" s="243"/>
      <c r="D23" s="243"/>
      <c r="E23" s="314" t="s">
        <v>13</v>
      </c>
      <c r="F23" s="315"/>
      <c r="G23" s="254" t="str">
        <f t="shared" si="0"/>
        <v/>
      </c>
      <c r="H23" s="255"/>
      <c r="I23" s="48"/>
      <c r="J23" s="11"/>
    </row>
    <row r="24" spans="1:11" s="10" customFormat="1" ht="15" customHeight="1">
      <c r="A24" s="57"/>
      <c r="B24" s="243"/>
      <c r="C24" s="243"/>
      <c r="D24" s="243"/>
      <c r="E24" s="314" t="s">
        <v>13</v>
      </c>
      <c r="F24" s="315"/>
      <c r="G24" s="254" t="str">
        <f t="shared" si="0"/>
        <v/>
      </c>
      <c r="H24" s="255"/>
      <c r="I24" s="48"/>
      <c r="J24" s="11"/>
    </row>
    <row r="25" spans="1:11" s="10" customFormat="1" ht="15" customHeight="1">
      <c r="A25" s="58"/>
      <c r="B25" s="428" t="s">
        <v>17</v>
      </c>
      <c r="C25" s="429"/>
      <c r="D25" s="429"/>
      <c r="E25" s="430">
        <f>IF(SUM(E16:F24)=0,"",SUM(E16:F24))</f>
        <v>20</v>
      </c>
      <c r="F25" s="430"/>
      <c r="G25" s="214">
        <f>IF(H25="","",H25/E25)</f>
        <v>388500</v>
      </c>
      <c r="H25" s="184">
        <f>IF(SUM(H16:H24)=0,"",SUM(H16:H24))</f>
        <v>7770000</v>
      </c>
      <c r="I25" s="61"/>
      <c r="J25" s="11"/>
    </row>
    <row r="26" spans="1:11" s="10" customFormat="1" ht="13" customHeight="1">
      <c r="A26" s="63" t="s">
        <v>10</v>
      </c>
      <c r="B26" s="431"/>
      <c r="C26" s="432"/>
      <c r="D26" s="433"/>
      <c r="E26" s="434" t="s">
        <v>11</v>
      </c>
      <c r="F26" s="435"/>
      <c r="G26" s="185" t="s">
        <v>16</v>
      </c>
      <c r="H26" s="185" t="s">
        <v>12</v>
      </c>
      <c r="I26" s="48" t="s">
        <v>0</v>
      </c>
      <c r="J26" s="8"/>
      <c r="K26" s="10" t="s">
        <v>105</v>
      </c>
    </row>
    <row r="27" spans="1:11" s="10" customFormat="1" ht="13.5" customHeight="1">
      <c r="A27" s="436" t="s">
        <v>85</v>
      </c>
      <c r="B27" s="580" t="s">
        <v>417</v>
      </c>
      <c r="C27" s="574"/>
      <c r="D27" s="581"/>
      <c r="E27" s="308" t="s">
        <v>13</v>
      </c>
      <c r="F27" s="309"/>
      <c r="G27" s="254" t="e">
        <f t="shared" ref="G27:G35" si="1">IF(H27="","",H27/E27)</f>
        <v>#VALUE!</v>
      </c>
      <c r="H27" s="579">
        <v>200000</v>
      </c>
      <c r="I27" s="48" t="s">
        <v>0</v>
      </c>
      <c r="J27" s="8"/>
    </row>
    <row r="28" spans="1:11" s="10" customFormat="1">
      <c r="A28" s="436"/>
      <c r="B28" s="580" t="s">
        <v>418</v>
      </c>
      <c r="C28" s="574"/>
      <c r="D28" s="581"/>
      <c r="E28" s="308"/>
      <c r="F28" s="309"/>
      <c r="G28" s="254" t="e">
        <f t="shared" si="1"/>
        <v>#DIV/0!</v>
      </c>
      <c r="H28" s="579">
        <v>30000</v>
      </c>
      <c r="I28" s="48" t="s">
        <v>0</v>
      </c>
      <c r="J28" s="8"/>
    </row>
    <row r="29" spans="1:11" s="10" customFormat="1">
      <c r="A29" s="436"/>
      <c r="B29" s="437" t="s">
        <v>13</v>
      </c>
      <c r="C29" s="438"/>
      <c r="D29" s="439"/>
      <c r="E29" s="423"/>
      <c r="F29" s="424"/>
      <c r="G29" s="186" t="str">
        <f t="shared" si="1"/>
        <v/>
      </c>
      <c r="H29" s="183"/>
      <c r="I29" s="48" t="s">
        <v>0</v>
      </c>
      <c r="J29" s="8"/>
    </row>
    <row r="30" spans="1:11" s="10" customFormat="1">
      <c r="A30" s="436"/>
      <c r="B30" s="437" t="s">
        <v>13</v>
      </c>
      <c r="C30" s="438"/>
      <c r="D30" s="439"/>
      <c r="E30" s="423"/>
      <c r="F30" s="424"/>
      <c r="G30" s="186" t="str">
        <f t="shared" si="1"/>
        <v/>
      </c>
      <c r="H30" s="183"/>
      <c r="I30" s="48" t="s">
        <v>0</v>
      </c>
      <c r="J30" s="8"/>
    </row>
    <row r="31" spans="1:11" s="10" customFormat="1">
      <c r="A31" s="436"/>
      <c r="B31" s="437" t="s">
        <v>13</v>
      </c>
      <c r="C31" s="438"/>
      <c r="D31" s="439"/>
      <c r="E31" s="423" t="s">
        <v>13</v>
      </c>
      <c r="F31" s="424"/>
      <c r="G31" s="186" t="str">
        <f t="shared" si="1"/>
        <v/>
      </c>
      <c r="H31" s="183"/>
      <c r="I31" s="48" t="s">
        <v>0</v>
      </c>
      <c r="J31" s="8"/>
    </row>
    <row r="32" spans="1:11" s="10" customFormat="1">
      <c r="A32" s="436"/>
      <c r="B32" s="437" t="s">
        <v>13</v>
      </c>
      <c r="C32" s="438"/>
      <c r="D32" s="439"/>
      <c r="E32" s="423" t="s">
        <v>13</v>
      </c>
      <c r="F32" s="424"/>
      <c r="G32" s="186" t="str">
        <f t="shared" si="1"/>
        <v/>
      </c>
      <c r="H32" s="183"/>
      <c r="I32" s="48" t="s">
        <v>0</v>
      </c>
      <c r="J32" s="8"/>
    </row>
    <row r="33" spans="1:11" s="10" customFormat="1">
      <c r="A33" s="436"/>
      <c r="B33" s="437" t="s">
        <v>13</v>
      </c>
      <c r="C33" s="438"/>
      <c r="D33" s="439"/>
      <c r="E33" s="423" t="s">
        <v>13</v>
      </c>
      <c r="F33" s="424"/>
      <c r="G33" s="186" t="str">
        <f t="shared" si="1"/>
        <v/>
      </c>
      <c r="H33" s="183"/>
      <c r="I33" s="48" t="s">
        <v>0</v>
      </c>
      <c r="J33" s="8"/>
    </row>
    <row r="34" spans="1:11" s="10" customFormat="1">
      <c r="A34" s="64"/>
      <c r="B34" s="215"/>
      <c r="C34" s="224"/>
      <c r="D34" s="216"/>
      <c r="E34" s="423" t="s">
        <v>13</v>
      </c>
      <c r="F34" s="424"/>
      <c r="G34" s="186" t="str">
        <f t="shared" si="1"/>
        <v/>
      </c>
      <c r="H34" s="183"/>
      <c r="I34" s="48"/>
      <c r="J34" s="8"/>
    </row>
    <row r="35" spans="1:11" s="10" customFormat="1">
      <c r="A35" s="64"/>
      <c r="B35" s="187"/>
      <c r="C35" s="182"/>
      <c r="D35" s="188"/>
      <c r="E35" s="423" t="s">
        <v>13</v>
      </c>
      <c r="F35" s="424"/>
      <c r="G35" s="186" t="str">
        <f t="shared" si="1"/>
        <v/>
      </c>
      <c r="H35" s="183"/>
      <c r="I35" s="48"/>
      <c r="J35" s="8"/>
    </row>
    <row r="36" spans="1:11" s="10" customFormat="1" ht="15" customHeight="1">
      <c r="A36" s="62"/>
      <c r="B36" s="421" t="s">
        <v>17</v>
      </c>
      <c r="C36" s="421"/>
      <c r="D36" s="421"/>
      <c r="E36" s="422" t="str">
        <f>IF(SUM(E27:F35)=0,"",SUM(E27:F35))</f>
        <v/>
      </c>
      <c r="F36" s="422"/>
      <c r="G36" s="59" t="e">
        <f>IF(H36="","",H36/E36)</f>
        <v>#VALUE!</v>
      </c>
      <c r="H36" s="60">
        <f>IF(SUM(H27:H35)=0,"",SUM(H27:H35))</f>
        <v>230000</v>
      </c>
      <c r="I36" s="61"/>
      <c r="J36" s="8"/>
    </row>
    <row r="37" spans="1:11" s="10" customFormat="1" ht="15" customHeight="1">
      <c r="A37" s="385" t="s">
        <v>79</v>
      </c>
      <c r="B37" s="385"/>
      <c r="C37" s="385"/>
      <c r="D37" s="385"/>
      <c r="E37" s="425">
        <f>IF(E36="",E25,E25+E36)</f>
        <v>20</v>
      </c>
      <c r="F37" s="426"/>
      <c r="G37" s="65">
        <f>IF(H37="","",H37/E37)</f>
        <v>400000</v>
      </c>
      <c r="H37" s="66">
        <f>IF(H36="",H25,H25+H36)</f>
        <v>8000000</v>
      </c>
      <c r="I37" s="67"/>
      <c r="J37" s="8"/>
    </row>
    <row r="38" spans="1:11" s="10" customFormat="1">
      <c r="A38" s="427" t="s">
        <v>97</v>
      </c>
      <c r="B38" s="427"/>
      <c r="C38" s="427"/>
      <c r="D38" s="427"/>
      <c r="E38" s="427"/>
      <c r="F38" s="427"/>
      <c r="G38" s="427"/>
      <c r="H38" s="427"/>
      <c r="I38" s="427"/>
      <c r="J38" s="8"/>
    </row>
    <row r="39" spans="1:11" s="10" customFormat="1">
      <c r="A39" s="385" t="s">
        <v>86</v>
      </c>
      <c r="B39" s="385"/>
      <c r="C39" s="385"/>
      <c r="D39" s="385"/>
      <c r="E39" s="385" t="s">
        <v>87</v>
      </c>
      <c r="F39" s="385"/>
      <c r="G39" s="385"/>
      <c r="H39" s="385" t="s">
        <v>88</v>
      </c>
      <c r="I39" s="385"/>
      <c r="J39" s="8"/>
    </row>
    <row r="40" spans="1:11" s="10" customFormat="1" ht="13.5" customHeight="1">
      <c r="A40" s="413"/>
      <c r="B40" s="414"/>
      <c r="C40" s="414"/>
      <c r="D40" s="415"/>
      <c r="E40" s="416" t="s">
        <v>80</v>
      </c>
      <c r="F40" s="417"/>
      <c r="G40" s="418"/>
      <c r="H40" s="413" t="s">
        <v>81</v>
      </c>
      <c r="I40" s="415"/>
      <c r="J40" s="8"/>
    </row>
    <row r="41" spans="1:11" s="10" customFormat="1" ht="13.5" customHeight="1">
      <c r="A41" s="382" t="s">
        <v>149</v>
      </c>
      <c r="B41" s="383"/>
      <c r="C41" s="383"/>
      <c r="D41" s="384"/>
      <c r="E41" s="408">
        <f>IF(E42="","",E42+E43)</f>
        <v>5180000</v>
      </c>
      <c r="F41" s="409"/>
      <c r="G41" s="410"/>
      <c r="H41" s="419"/>
      <c r="I41" s="420"/>
      <c r="J41" s="8"/>
    </row>
    <row r="42" spans="1:11" s="10" customFormat="1" ht="13.5" customHeight="1">
      <c r="A42" s="382" t="s">
        <v>141</v>
      </c>
      <c r="B42" s="383"/>
      <c r="C42" s="383"/>
      <c r="D42" s="384"/>
      <c r="E42" s="408">
        <f>'様式２－１　別紙1 経費所要額精算書'!M16</f>
        <v>2590000</v>
      </c>
      <c r="F42" s="409"/>
      <c r="G42" s="410"/>
      <c r="H42" s="411"/>
      <c r="I42" s="412"/>
      <c r="J42" s="8"/>
      <c r="K42" s="3" t="s">
        <v>367</v>
      </c>
    </row>
    <row r="43" spans="1:11" s="10" customFormat="1" ht="13.5" customHeight="1">
      <c r="A43" s="382" t="s">
        <v>142</v>
      </c>
      <c r="B43" s="383"/>
      <c r="C43" s="383"/>
      <c r="D43" s="384"/>
      <c r="E43" s="408">
        <f>IF('様式２－１　別紙1 経費所要額精算書'!L16="","",'様式２－１　別紙1 経費所要額精算書'!L16-'様式２－１　別紙1 経費所要額精算書'!M16)</f>
        <v>2590000</v>
      </c>
      <c r="F43" s="409"/>
      <c r="G43" s="410"/>
      <c r="H43" s="411"/>
      <c r="I43" s="412"/>
      <c r="J43" s="8"/>
    </row>
    <row r="44" spans="1:11" s="10" customFormat="1" ht="13.5" customHeight="1">
      <c r="A44" s="382" t="s">
        <v>82</v>
      </c>
      <c r="B44" s="383"/>
      <c r="C44" s="383"/>
      <c r="D44" s="384"/>
      <c r="E44" s="408"/>
      <c r="F44" s="409"/>
      <c r="G44" s="410"/>
      <c r="H44" s="411"/>
      <c r="I44" s="412"/>
      <c r="J44" s="8"/>
    </row>
    <row r="45" spans="1:11" s="10" customFormat="1" ht="13.5" customHeight="1">
      <c r="A45" s="382" t="s">
        <v>83</v>
      </c>
      <c r="B45" s="383"/>
      <c r="C45" s="383"/>
      <c r="D45" s="384"/>
      <c r="E45" s="408"/>
      <c r="F45" s="409"/>
      <c r="G45" s="410"/>
      <c r="H45" s="411"/>
      <c r="I45" s="412"/>
      <c r="J45" s="8"/>
    </row>
    <row r="46" spans="1:11" s="10" customFormat="1" ht="13.5" customHeight="1">
      <c r="A46" s="382" t="s">
        <v>143</v>
      </c>
      <c r="B46" s="383"/>
      <c r="C46" s="383"/>
      <c r="D46" s="384"/>
      <c r="E46" s="311">
        <f>IF(H37="","",H37-(E42+E43+E44+E45))</f>
        <v>2820000</v>
      </c>
      <c r="F46" s="312"/>
      <c r="G46" s="313"/>
      <c r="H46" s="68"/>
      <c r="I46" s="69"/>
      <c r="J46" s="8"/>
    </row>
    <row r="47" spans="1:11" s="10" customFormat="1" ht="13.5" customHeight="1">
      <c r="A47" s="70"/>
      <c r="B47" s="71"/>
      <c r="C47" s="71"/>
      <c r="D47" s="72"/>
      <c r="E47" s="189"/>
      <c r="F47" s="190"/>
      <c r="G47" s="191"/>
      <c r="H47" s="73"/>
      <c r="I47" s="74"/>
      <c r="J47" s="8"/>
    </row>
    <row r="48" spans="1:11" s="10" customFormat="1" ht="15" customHeight="1">
      <c r="A48" s="385" t="s">
        <v>84</v>
      </c>
      <c r="B48" s="385"/>
      <c r="C48" s="385"/>
      <c r="D48" s="385"/>
      <c r="E48" s="386">
        <f>IF(E42="","",SUM(E41+E44+E45+E46))</f>
        <v>8000000</v>
      </c>
      <c r="F48" s="387"/>
      <c r="G48" s="388"/>
      <c r="H48" s="389" t="str">
        <f>IF(H37=E48,"","←【確認】財源内訳の合計と整備費の合計が不一致")</f>
        <v/>
      </c>
      <c r="I48" s="390"/>
      <c r="J48" s="8"/>
      <c r="K48" s="10" t="s">
        <v>106</v>
      </c>
    </row>
    <row r="49" spans="1:16" s="10" customFormat="1" ht="13.5" customHeight="1">
      <c r="A49" s="406" t="s">
        <v>150</v>
      </c>
      <c r="B49" s="407"/>
      <c r="C49" s="407"/>
      <c r="D49" s="407"/>
      <c r="E49" s="407"/>
      <c r="F49" s="407"/>
      <c r="G49" s="407"/>
      <c r="H49" s="583" t="s">
        <v>309</v>
      </c>
      <c r="I49" s="582"/>
      <c r="J49" s="8"/>
      <c r="K49" s="10" t="s">
        <v>91</v>
      </c>
    </row>
    <row r="50" spans="1:16" s="10" customFormat="1" ht="13.5" customHeight="1">
      <c r="A50" s="392" t="s">
        <v>98</v>
      </c>
      <c r="B50" s="393"/>
      <c r="C50" s="393"/>
      <c r="D50" s="393"/>
      <c r="E50" s="393"/>
      <c r="F50" s="393"/>
      <c r="G50" s="393"/>
      <c r="H50" s="393"/>
      <c r="I50" s="393"/>
      <c r="J50" s="8"/>
    </row>
    <row r="51" spans="1:16" s="10" customFormat="1">
      <c r="A51" s="394"/>
      <c r="B51" s="395"/>
      <c r="C51" s="395"/>
      <c r="D51" s="395"/>
      <c r="E51" s="395"/>
      <c r="F51" s="395"/>
      <c r="G51" s="395"/>
      <c r="H51" s="395"/>
      <c r="I51" s="396"/>
      <c r="J51" s="8"/>
      <c r="K51" s="3" t="s">
        <v>367</v>
      </c>
    </row>
    <row r="52" spans="1:16" s="10" customFormat="1">
      <c r="A52" s="397"/>
      <c r="B52" s="398"/>
      <c r="C52" s="398"/>
      <c r="D52" s="398"/>
      <c r="E52" s="398"/>
      <c r="F52" s="398"/>
      <c r="G52" s="398"/>
      <c r="H52" s="398"/>
      <c r="I52" s="399"/>
      <c r="J52" s="8"/>
    </row>
    <row r="53" spans="1:16" s="10" customFormat="1">
      <c r="A53" s="397"/>
      <c r="B53" s="398"/>
      <c r="C53" s="398"/>
      <c r="D53" s="398"/>
      <c r="E53" s="398"/>
      <c r="F53" s="398"/>
      <c r="G53" s="398"/>
      <c r="H53" s="398"/>
      <c r="I53" s="399"/>
      <c r="J53" s="8"/>
    </row>
    <row r="54" spans="1:16" s="10" customFormat="1">
      <c r="A54" s="400"/>
      <c r="B54" s="401"/>
      <c r="C54" s="401"/>
      <c r="D54" s="401"/>
      <c r="E54" s="401"/>
      <c r="F54" s="401"/>
      <c r="G54" s="401"/>
      <c r="H54" s="401"/>
      <c r="I54" s="402"/>
      <c r="J54" s="8"/>
    </row>
    <row r="55" spans="1:16" s="10" customFormat="1" ht="6" customHeight="1">
      <c r="A55" s="403"/>
      <c r="B55" s="403"/>
      <c r="C55" s="403"/>
      <c r="D55" s="403"/>
      <c r="E55" s="404"/>
      <c r="F55" s="404"/>
      <c r="G55" s="404"/>
      <c r="H55" s="404"/>
      <c r="I55" s="404"/>
      <c r="J55" s="8"/>
    </row>
    <row r="56" spans="1:16" s="10" customFormat="1">
      <c r="A56" s="148" t="s">
        <v>90</v>
      </c>
      <c r="B56" s="405" t="s">
        <v>291</v>
      </c>
      <c r="C56" s="405"/>
      <c r="D56" s="405"/>
      <c r="E56" s="405"/>
      <c r="F56" s="405"/>
      <c r="G56" s="405"/>
      <c r="H56" s="405"/>
      <c r="I56" s="405"/>
    </row>
    <row r="57" spans="1:16" s="10" customFormat="1" ht="48.75" customHeight="1">
      <c r="A57" s="149"/>
      <c r="B57" s="391"/>
      <c r="C57" s="391"/>
      <c r="D57" s="391"/>
      <c r="E57" s="391"/>
      <c r="F57" s="391"/>
      <c r="G57" s="391"/>
      <c r="H57" s="391"/>
      <c r="I57" s="391"/>
      <c r="J57" s="12"/>
      <c r="K57" s="12"/>
      <c r="L57" s="12"/>
      <c r="M57" s="12"/>
      <c r="N57" s="12"/>
      <c r="O57" s="12"/>
      <c r="P57" s="12"/>
    </row>
  </sheetData>
  <mergeCells count="103">
    <mergeCell ref="A2:I2"/>
    <mergeCell ref="A4:C4"/>
    <mergeCell ref="D4:I4"/>
    <mergeCell ref="A5:C5"/>
    <mergeCell ref="D5:G5"/>
    <mergeCell ref="H5:I5"/>
    <mergeCell ref="J8:J10"/>
    <mergeCell ref="A6:C6"/>
    <mergeCell ref="D6:G6"/>
    <mergeCell ref="H6:I6"/>
    <mergeCell ref="A7:C7"/>
    <mergeCell ref="D7:I7"/>
    <mergeCell ref="A12:C12"/>
    <mergeCell ref="A13:I13"/>
    <mergeCell ref="B14:D14"/>
    <mergeCell ref="E14:F14"/>
    <mergeCell ref="A8:C11"/>
    <mergeCell ref="D8:I8"/>
    <mergeCell ref="E9:G9"/>
    <mergeCell ref="D10:F10"/>
    <mergeCell ref="D11:F11"/>
    <mergeCell ref="E12:F12"/>
    <mergeCell ref="B15:D15"/>
    <mergeCell ref="E15:F15"/>
    <mergeCell ref="J15:J19"/>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5:D25"/>
    <mergeCell ref="E25:F25"/>
    <mergeCell ref="B26:D26"/>
    <mergeCell ref="E26:F26"/>
    <mergeCell ref="E23:F23"/>
    <mergeCell ref="E24:F24"/>
    <mergeCell ref="A27:A33"/>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6:D36"/>
    <mergeCell ref="E36:F36"/>
    <mergeCell ref="E34:F34"/>
    <mergeCell ref="E35:F35"/>
    <mergeCell ref="A37:D37"/>
    <mergeCell ref="E37:F37"/>
    <mergeCell ref="A38:I38"/>
    <mergeCell ref="A39:D39"/>
    <mergeCell ref="E39:G39"/>
    <mergeCell ref="H39:I39"/>
    <mergeCell ref="A40:D40"/>
    <mergeCell ref="E40:G40"/>
    <mergeCell ref="H40:I40"/>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A48:D48"/>
    <mergeCell ref="E48:G48"/>
    <mergeCell ref="H48:I48"/>
    <mergeCell ref="E46:G46"/>
    <mergeCell ref="B57:I57"/>
    <mergeCell ref="A50:I50"/>
    <mergeCell ref="A51:I54"/>
    <mergeCell ref="A55:D55"/>
    <mergeCell ref="E55:G55"/>
    <mergeCell ref="H55:I55"/>
    <mergeCell ref="B56:I56"/>
    <mergeCell ref="A49:G49"/>
    <mergeCell ref="H49:I49"/>
  </mergeCells>
  <phoneticPr fontId="4"/>
  <dataValidations count="3">
    <dataValidation type="list" allowBlank="1" showInputMessage="1" showErrorMessage="1" sqref="H49" xr:uid="{00000000-0002-0000-0800-000000000000}">
      <formula1>"有,無"</formula1>
    </dataValidation>
    <dataValidation type="list" allowBlank="1" showInputMessage="1" showErrorMessage="1" sqref="D4:I4" xr:uid="{3AC10606-02D4-40BE-823E-9A6854765F79}">
      <formula1>"(16)新興感染症対応力強化事業（病室の感染対策に係る整備）,(16)新興感染症対応力強化事業（病室の感染対策に係る整備以外）"</formula1>
    </dataValidation>
    <dataValidation type="list" allowBlank="1" showInputMessage="1" showErrorMessage="1" sqref="D7:I7" xr:uid="{C93A8A38-1521-433A-BC5D-1614EB5BCE7B}">
      <formula1>"新築,改築,改修,移転新築,増築"</formula1>
    </dataValidation>
  </dataValidations>
  <printOptions horizontalCentered="1"/>
  <pageMargins left="0.51181102362204722" right="0.51181102362204722" top="0.35433070866141736" bottom="0.35433070866141736" header="0.31496062992125984" footer="0.31496062992125984"/>
  <pageSetup paperSize="9" scale="86"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L55"/>
  <sheetViews>
    <sheetView view="pageBreakPreview" zoomScale="90" zoomScaleNormal="100" zoomScaleSheetLayoutView="90" workbookViewId="0">
      <selection activeCell="H3" sqref="H3:J4"/>
    </sheetView>
  </sheetViews>
  <sheetFormatPr defaultColWidth="9" defaultRowHeight="13"/>
  <cols>
    <col min="1" max="1" width="5" style="3" customWidth="1"/>
    <col min="2" max="2" width="3.453125" style="3" customWidth="1"/>
    <col min="3" max="7" width="9" style="3"/>
    <col min="8" max="8" width="10" style="3" customWidth="1"/>
    <col min="9" max="9" width="9" style="3"/>
    <col min="10" max="10" width="5" style="3" customWidth="1"/>
    <col min="11" max="16384" width="9" style="3"/>
  </cols>
  <sheetData>
    <row r="1" spans="1:12">
      <c r="A1" s="75" t="s">
        <v>228</v>
      </c>
      <c r="B1" s="33"/>
      <c r="C1" s="33"/>
      <c r="D1" s="33"/>
      <c r="E1" s="33"/>
      <c r="F1" s="33"/>
      <c r="G1" s="33"/>
      <c r="H1" s="33"/>
      <c r="I1" s="33"/>
      <c r="J1" s="33"/>
    </row>
    <row r="2" spans="1:12">
      <c r="A2" s="75"/>
      <c r="B2" s="33"/>
      <c r="C2" s="33"/>
      <c r="D2" s="33"/>
      <c r="E2" s="33"/>
      <c r="F2" s="33"/>
      <c r="G2" s="33"/>
      <c r="H2" s="33"/>
      <c r="I2" s="33"/>
      <c r="J2" s="33"/>
    </row>
    <row r="3" spans="1:12" s="5" customFormat="1" ht="14">
      <c r="A3" s="29"/>
      <c r="B3" s="30"/>
      <c r="C3" s="30"/>
      <c r="D3" s="30"/>
      <c r="E3" s="30"/>
      <c r="F3" s="30"/>
      <c r="G3" s="30"/>
      <c r="H3" s="555" t="s">
        <v>401</v>
      </c>
      <c r="I3" s="555"/>
      <c r="J3" s="556"/>
    </row>
    <row r="4" spans="1:12" s="5" customFormat="1" ht="14" customHeight="1">
      <c r="A4" s="29"/>
      <c r="B4" s="30"/>
      <c r="C4" s="30"/>
      <c r="D4" s="30"/>
      <c r="E4" s="30"/>
      <c r="F4" s="30"/>
      <c r="G4" s="30"/>
      <c r="H4" s="557" t="s">
        <v>402</v>
      </c>
      <c r="I4" s="557"/>
      <c r="J4" s="558"/>
      <c r="K4" s="5" t="s">
        <v>293</v>
      </c>
    </row>
    <row r="5" spans="1:12" s="5" customFormat="1" ht="14">
      <c r="A5" s="29"/>
      <c r="B5" s="30"/>
      <c r="C5" s="30"/>
      <c r="D5" s="30"/>
      <c r="E5" s="30"/>
      <c r="F5" s="30"/>
      <c r="G5" s="373"/>
      <c r="H5" s="374"/>
      <c r="I5" s="374"/>
      <c r="J5" s="30"/>
      <c r="K5" s="21"/>
      <c r="L5" s="21"/>
    </row>
    <row r="6" spans="1:12" s="5" customFormat="1" ht="14">
      <c r="A6" s="29" t="s">
        <v>288</v>
      </c>
      <c r="B6" s="30"/>
      <c r="C6" s="30"/>
      <c r="D6" s="30"/>
      <c r="E6" s="30"/>
      <c r="F6" s="30"/>
      <c r="G6" s="30"/>
      <c r="H6" s="30"/>
      <c r="I6" s="30"/>
      <c r="J6" s="30"/>
      <c r="K6" s="21"/>
      <c r="L6" s="21"/>
    </row>
    <row r="7" spans="1:12" s="5" customFormat="1" ht="14">
      <c r="A7" s="29"/>
      <c r="B7" s="30"/>
      <c r="C7" s="30"/>
      <c r="D7" s="30"/>
      <c r="E7" s="30"/>
      <c r="F7" s="30"/>
      <c r="G7" s="30"/>
      <c r="H7" s="30"/>
      <c r="I7" s="30"/>
      <c r="J7" s="30"/>
    </row>
    <row r="8" spans="1:12" s="5" customFormat="1" ht="14">
      <c r="A8" s="29"/>
      <c r="B8" s="30"/>
      <c r="C8" s="30"/>
      <c r="D8" s="30"/>
      <c r="E8" s="30"/>
      <c r="F8" s="30"/>
      <c r="G8" s="30"/>
      <c r="H8" s="30"/>
      <c r="I8" s="30"/>
      <c r="J8" s="30"/>
    </row>
    <row r="9" spans="1:12" s="5" customFormat="1" ht="14">
      <c r="A9" s="29"/>
      <c r="B9" s="30"/>
      <c r="C9" s="30"/>
      <c r="D9" s="30"/>
      <c r="F9" s="292"/>
      <c r="G9" s="292"/>
      <c r="H9" s="292"/>
      <c r="I9" s="292"/>
      <c r="J9" s="30"/>
    </row>
    <row r="10" spans="1:12" s="5" customFormat="1" ht="14">
      <c r="A10" s="29"/>
      <c r="B10" s="30"/>
      <c r="C10" s="30"/>
      <c r="D10" s="30"/>
      <c r="F10" s="292" t="s">
        <v>396</v>
      </c>
      <c r="G10" s="292"/>
      <c r="H10" s="292"/>
      <c r="I10" s="292"/>
      <c r="J10" s="30"/>
      <c r="K10" s="202" t="s">
        <v>307</v>
      </c>
    </row>
    <row r="11" spans="1:12">
      <c r="A11" s="75"/>
      <c r="B11" s="33"/>
      <c r="C11" s="33"/>
      <c r="D11" s="33"/>
      <c r="E11" s="33"/>
      <c r="F11" s="33"/>
      <c r="G11" s="33"/>
      <c r="H11" s="33"/>
      <c r="I11" s="33"/>
      <c r="J11" s="33"/>
      <c r="K11" s="202" t="s">
        <v>308</v>
      </c>
    </row>
    <row r="12" spans="1:12">
      <c r="A12" s="75"/>
      <c r="B12" s="33"/>
      <c r="C12" s="33"/>
      <c r="D12" s="33"/>
      <c r="E12" s="33"/>
      <c r="F12" s="33"/>
      <c r="G12" s="33"/>
      <c r="H12" s="33"/>
      <c r="I12" s="33"/>
      <c r="J12" s="33"/>
    </row>
    <row r="13" spans="1:12">
      <c r="A13" s="75"/>
      <c r="B13" s="33"/>
      <c r="C13" s="33"/>
      <c r="D13" s="33"/>
      <c r="E13" s="33"/>
      <c r="F13" s="33"/>
      <c r="G13" s="33"/>
      <c r="H13" s="33"/>
      <c r="I13" s="33"/>
      <c r="J13" s="33"/>
    </row>
    <row r="14" spans="1:12">
      <c r="A14" s="75"/>
      <c r="B14" s="33"/>
      <c r="C14" s="33"/>
      <c r="D14" s="33"/>
      <c r="E14" s="33"/>
      <c r="F14" s="33"/>
      <c r="G14" s="33"/>
      <c r="H14" s="33"/>
      <c r="I14" s="33"/>
      <c r="J14" s="33"/>
    </row>
    <row r="15" spans="1:12" ht="14">
      <c r="A15" s="463" t="s">
        <v>388</v>
      </c>
      <c r="B15" s="463"/>
      <c r="C15" s="463"/>
      <c r="D15" s="463"/>
      <c r="E15" s="463"/>
      <c r="F15" s="463"/>
      <c r="G15" s="463"/>
      <c r="H15" s="463"/>
      <c r="I15" s="463"/>
      <c r="J15" s="463"/>
    </row>
    <row r="16" spans="1:12" ht="14">
      <c r="A16" s="277" t="s">
        <v>264</v>
      </c>
      <c r="B16" s="278"/>
      <c r="C16" s="278"/>
      <c r="D16" s="278"/>
      <c r="E16" s="278"/>
      <c r="F16" s="278"/>
      <c r="G16" s="278"/>
      <c r="H16" s="278"/>
      <c r="I16" s="278"/>
      <c r="J16" s="279"/>
    </row>
    <row r="17" spans="1:10" ht="14">
      <c r="A17" s="29"/>
      <c r="B17" s="30"/>
      <c r="C17" s="30"/>
      <c r="D17" s="30"/>
      <c r="E17" s="30"/>
      <c r="F17" s="30"/>
      <c r="G17" s="30"/>
      <c r="H17" s="30"/>
      <c r="I17" s="30"/>
      <c r="J17" s="33"/>
    </row>
    <row r="18" spans="1:10" ht="14">
      <c r="A18" s="29"/>
      <c r="B18" s="30"/>
      <c r="C18" s="30"/>
      <c r="D18" s="30"/>
      <c r="E18" s="30"/>
      <c r="F18" s="30"/>
      <c r="G18" s="30"/>
      <c r="H18" s="30"/>
      <c r="I18" s="30"/>
      <c r="J18" s="33"/>
    </row>
    <row r="19" spans="1:10" ht="14">
      <c r="A19" s="29"/>
      <c r="B19" s="30"/>
      <c r="C19" s="30"/>
      <c r="D19" s="30"/>
      <c r="E19" s="30"/>
      <c r="F19" s="30"/>
      <c r="G19" s="30"/>
      <c r="H19" s="30"/>
      <c r="I19" s="30"/>
      <c r="J19" s="33"/>
    </row>
    <row r="20" spans="1:10">
      <c r="A20" s="75"/>
      <c r="B20" s="33"/>
      <c r="C20" s="33"/>
      <c r="D20" s="33"/>
      <c r="E20" s="33"/>
      <c r="F20" s="33"/>
      <c r="G20" s="33"/>
      <c r="H20" s="33"/>
      <c r="I20" s="33"/>
      <c r="J20" s="33"/>
    </row>
    <row r="21" spans="1:10">
      <c r="A21" s="75"/>
      <c r="B21" s="33"/>
      <c r="C21" s="33"/>
      <c r="D21" s="33"/>
      <c r="E21" s="33"/>
      <c r="F21" s="33"/>
      <c r="G21" s="33"/>
      <c r="H21" s="33"/>
      <c r="I21" s="33"/>
      <c r="J21" s="33"/>
    </row>
    <row r="22" spans="1:10" ht="30" customHeight="1">
      <c r="A22" s="75"/>
      <c r="B22" s="462" t="s">
        <v>227</v>
      </c>
      <c r="C22" s="462"/>
      <c r="D22" s="462"/>
      <c r="E22" s="462"/>
      <c r="F22" s="462"/>
      <c r="G22" s="462"/>
      <c r="H22" s="462"/>
      <c r="I22" s="462"/>
      <c r="J22" s="33"/>
    </row>
    <row r="23" spans="1:10">
      <c r="A23" s="75"/>
      <c r="B23" s="33"/>
      <c r="C23" s="33"/>
      <c r="D23" s="33"/>
      <c r="E23" s="33"/>
      <c r="F23" s="33"/>
      <c r="G23" s="33"/>
      <c r="H23" s="33"/>
      <c r="I23" s="33"/>
      <c r="J23" s="33"/>
    </row>
    <row r="24" spans="1:10">
      <c r="A24" s="33"/>
      <c r="B24" s="33"/>
      <c r="C24" s="33"/>
      <c r="D24" s="33"/>
      <c r="E24" s="33"/>
      <c r="F24" s="33"/>
      <c r="G24" s="33"/>
      <c r="H24" s="33"/>
      <c r="I24" s="33"/>
      <c r="J24" s="33"/>
    </row>
    <row r="25" spans="1:10">
      <c r="A25" s="33"/>
      <c r="B25" s="33"/>
      <c r="C25" s="33"/>
      <c r="D25" s="33"/>
      <c r="E25" s="33"/>
      <c r="F25" s="33"/>
      <c r="G25" s="33"/>
      <c r="H25" s="33"/>
      <c r="I25" s="33"/>
      <c r="J25" s="33"/>
    </row>
    <row r="26" spans="1:10">
      <c r="A26" s="33"/>
      <c r="B26" s="33"/>
      <c r="C26" s="33"/>
      <c r="D26" s="33"/>
      <c r="E26" s="33"/>
      <c r="F26" s="33"/>
      <c r="G26" s="33"/>
      <c r="H26" s="33"/>
      <c r="I26" s="33"/>
      <c r="J26" s="33"/>
    </row>
    <row r="27" spans="1:10">
      <c r="A27" s="33"/>
      <c r="B27" s="33"/>
      <c r="C27" s="33"/>
      <c r="D27" s="33"/>
      <c r="E27" s="33"/>
      <c r="F27" s="33"/>
      <c r="G27" s="33"/>
      <c r="H27" s="33"/>
      <c r="I27" s="33"/>
      <c r="J27" s="33"/>
    </row>
    <row r="28" spans="1:10">
      <c r="A28" s="33"/>
      <c r="B28" s="33"/>
      <c r="C28" s="33"/>
      <c r="D28" s="33"/>
      <c r="E28" s="33"/>
      <c r="F28" s="33"/>
      <c r="G28" s="33"/>
      <c r="H28" s="33"/>
      <c r="I28" s="33"/>
      <c r="J28" s="33"/>
    </row>
    <row r="29" spans="1:10">
      <c r="A29" s="33"/>
      <c r="B29" s="33"/>
      <c r="C29" s="33"/>
      <c r="D29" s="33"/>
      <c r="E29" s="33"/>
      <c r="F29" s="33"/>
      <c r="G29" s="33"/>
      <c r="H29" s="33"/>
      <c r="I29" s="33"/>
      <c r="J29" s="33"/>
    </row>
    <row r="30" spans="1:10">
      <c r="A30" s="33"/>
      <c r="B30" s="33"/>
      <c r="C30" s="33"/>
      <c r="D30" s="33"/>
      <c r="E30" s="33"/>
      <c r="F30" s="33"/>
      <c r="G30" s="33"/>
      <c r="H30" s="33"/>
      <c r="I30" s="33"/>
      <c r="J30" s="33"/>
    </row>
    <row r="31" spans="1:10">
      <c r="A31" s="33"/>
      <c r="B31" s="33"/>
      <c r="C31" s="33"/>
      <c r="D31" s="33"/>
      <c r="E31" s="33"/>
      <c r="F31" s="33"/>
      <c r="G31" s="33"/>
      <c r="H31" s="33"/>
      <c r="I31" s="33"/>
      <c r="J31" s="33"/>
    </row>
    <row r="32" spans="1:10">
      <c r="A32" s="33"/>
      <c r="B32" s="33"/>
      <c r="C32" s="33"/>
      <c r="D32" s="33"/>
      <c r="E32" s="33"/>
      <c r="F32" s="33"/>
      <c r="G32" s="33"/>
      <c r="H32" s="33"/>
      <c r="I32" s="33"/>
      <c r="J32" s="33"/>
    </row>
    <row r="33" spans="1:10">
      <c r="A33" s="33"/>
      <c r="B33" s="33"/>
      <c r="C33" s="33"/>
      <c r="D33" s="33"/>
      <c r="E33" s="33"/>
      <c r="F33" s="33"/>
      <c r="G33" s="33"/>
      <c r="H33" s="33"/>
      <c r="I33" s="33"/>
      <c r="J33" s="33"/>
    </row>
    <row r="34" spans="1:10">
      <c r="A34" s="33"/>
      <c r="B34" s="33"/>
      <c r="C34" s="33"/>
      <c r="D34" s="33"/>
      <c r="E34" s="33"/>
      <c r="F34" s="33"/>
      <c r="G34" s="33"/>
      <c r="H34" s="33"/>
      <c r="I34" s="33"/>
      <c r="J34" s="33"/>
    </row>
    <row r="35" spans="1:10">
      <c r="A35" s="33"/>
      <c r="B35" s="33"/>
      <c r="C35" s="33"/>
      <c r="D35" s="33"/>
      <c r="E35" s="33"/>
      <c r="F35" s="33"/>
      <c r="G35" s="33"/>
      <c r="H35" s="33"/>
      <c r="I35" s="33"/>
      <c r="J35" s="33"/>
    </row>
    <row r="36" spans="1:10">
      <c r="A36" s="33"/>
      <c r="B36" s="33"/>
      <c r="C36" s="33"/>
      <c r="D36" s="33"/>
      <c r="E36" s="33"/>
      <c r="F36" s="33"/>
      <c r="G36" s="33"/>
      <c r="H36" s="33"/>
      <c r="I36" s="33"/>
      <c r="J36" s="33"/>
    </row>
    <row r="37" spans="1:10">
      <c r="A37" s="33"/>
      <c r="B37" s="33"/>
      <c r="C37" s="33"/>
      <c r="D37" s="33"/>
      <c r="E37" s="33"/>
      <c r="F37" s="33"/>
      <c r="G37" s="33"/>
      <c r="H37" s="33"/>
      <c r="I37" s="33"/>
      <c r="J37" s="33"/>
    </row>
    <row r="38" spans="1:10">
      <c r="A38" s="33"/>
      <c r="B38" s="33"/>
      <c r="C38" s="33"/>
      <c r="D38" s="33"/>
      <c r="E38" s="33"/>
      <c r="F38" s="33"/>
      <c r="G38" s="33"/>
      <c r="H38" s="33"/>
      <c r="I38" s="33"/>
      <c r="J38" s="33"/>
    </row>
    <row r="39" spans="1:10">
      <c r="A39" s="33"/>
      <c r="B39" s="33"/>
      <c r="C39" s="33"/>
      <c r="D39" s="33"/>
      <c r="E39" s="33"/>
      <c r="F39" s="33"/>
      <c r="G39" s="33"/>
      <c r="H39" s="33"/>
      <c r="I39" s="33"/>
      <c r="J39" s="33"/>
    </row>
    <row r="40" spans="1:10">
      <c r="A40" s="33"/>
      <c r="B40" s="33"/>
      <c r="C40" s="33"/>
      <c r="D40" s="33"/>
      <c r="E40" s="33"/>
      <c r="F40" s="33"/>
      <c r="G40" s="33"/>
      <c r="H40" s="33"/>
      <c r="I40" s="33"/>
      <c r="J40" s="33"/>
    </row>
    <row r="41" spans="1:10">
      <c r="A41" s="33"/>
      <c r="B41" s="33"/>
      <c r="C41" s="33"/>
      <c r="D41" s="33"/>
      <c r="E41" s="33"/>
      <c r="F41" s="33"/>
      <c r="G41" s="33"/>
      <c r="H41" s="33"/>
      <c r="I41" s="33"/>
      <c r="J41" s="33"/>
    </row>
    <row r="42" spans="1:10">
      <c r="A42" s="33"/>
      <c r="B42" s="33"/>
      <c r="C42" s="33"/>
      <c r="D42" s="33"/>
      <c r="E42" s="33"/>
      <c r="F42" s="33"/>
      <c r="G42" s="33"/>
      <c r="H42" s="33"/>
      <c r="I42" s="33"/>
      <c r="J42" s="33"/>
    </row>
    <row r="43" spans="1:10">
      <c r="A43" s="33"/>
      <c r="B43" s="33"/>
      <c r="C43" s="33"/>
      <c r="D43" s="33"/>
      <c r="E43" s="33"/>
      <c r="F43" s="33"/>
      <c r="G43" s="33"/>
      <c r="H43" s="33"/>
      <c r="I43" s="33"/>
      <c r="J43" s="33"/>
    </row>
    <row r="44" spans="1:10">
      <c r="A44" s="33"/>
      <c r="B44" s="33"/>
      <c r="C44" s="33"/>
      <c r="D44" s="33"/>
      <c r="E44" s="33"/>
      <c r="F44" s="33"/>
      <c r="G44" s="33"/>
      <c r="H44" s="33"/>
      <c r="I44" s="33"/>
      <c r="J44" s="33"/>
    </row>
    <row r="45" spans="1:10">
      <c r="A45" s="33"/>
      <c r="B45" s="33"/>
      <c r="C45" s="33"/>
      <c r="D45" s="33"/>
      <c r="E45" s="33"/>
      <c r="F45" s="33"/>
      <c r="G45" s="33"/>
      <c r="H45" s="33"/>
      <c r="I45" s="33"/>
      <c r="J45" s="33"/>
    </row>
    <row r="46" spans="1:10">
      <c r="A46" s="33"/>
      <c r="B46" s="33"/>
      <c r="C46" s="33"/>
      <c r="D46" s="33"/>
      <c r="E46" s="33"/>
      <c r="F46" s="33"/>
      <c r="G46" s="33"/>
      <c r="H46" s="33"/>
      <c r="I46" s="33"/>
      <c r="J46" s="33"/>
    </row>
    <row r="47" spans="1:10">
      <c r="A47" s="33"/>
      <c r="B47" s="33"/>
      <c r="C47" s="33"/>
      <c r="D47" s="33"/>
      <c r="E47" s="33"/>
      <c r="F47" s="33"/>
      <c r="G47" s="33"/>
      <c r="H47" s="33"/>
      <c r="I47" s="33"/>
      <c r="J47" s="33"/>
    </row>
    <row r="48" spans="1:10">
      <c r="A48" s="33"/>
      <c r="B48" s="33"/>
      <c r="C48" s="33"/>
      <c r="D48" s="33"/>
      <c r="E48" s="33"/>
      <c r="F48" s="33"/>
      <c r="G48" s="33"/>
      <c r="H48" s="33"/>
      <c r="I48" s="33"/>
      <c r="J48" s="33"/>
    </row>
    <row r="49" spans="1:10">
      <c r="A49" s="33"/>
      <c r="B49" s="33"/>
      <c r="C49" s="33"/>
      <c r="D49" s="33"/>
      <c r="E49" s="33"/>
      <c r="F49" s="33"/>
      <c r="G49" s="33"/>
      <c r="H49" s="33"/>
      <c r="I49" s="33"/>
      <c r="J49" s="33"/>
    </row>
    <row r="50" spans="1:10">
      <c r="A50" s="33"/>
      <c r="B50" s="33"/>
      <c r="C50" s="33"/>
      <c r="D50" s="33"/>
      <c r="E50" s="33"/>
      <c r="F50" s="33"/>
      <c r="G50" s="33"/>
      <c r="H50" s="33"/>
      <c r="I50" s="33"/>
      <c r="J50" s="33"/>
    </row>
    <row r="51" spans="1:10">
      <c r="A51" s="33"/>
      <c r="B51" s="33"/>
      <c r="C51" s="33"/>
      <c r="D51" s="33"/>
      <c r="E51" s="33"/>
      <c r="F51" s="33"/>
      <c r="G51" s="33"/>
      <c r="H51" s="33"/>
      <c r="I51" s="33"/>
      <c r="J51" s="33"/>
    </row>
    <row r="52" spans="1:10">
      <c r="A52" s="33"/>
      <c r="B52" s="33"/>
      <c r="C52" s="33"/>
      <c r="D52" s="33"/>
      <c r="E52" s="33"/>
      <c r="F52" s="33"/>
      <c r="G52" s="33"/>
      <c r="H52" s="33"/>
      <c r="I52" s="33"/>
      <c r="J52" s="33"/>
    </row>
    <row r="53" spans="1:10">
      <c r="A53" s="33"/>
      <c r="B53" s="33"/>
      <c r="C53" s="33"/>
      <c r="D53" s="33"/>
      <c r="E53" s="33"/>
      <c r="F53" s="33"/>
      <c r="G53" s="33"/>
      <c r="H53" s="33"/>
      <c r="I53" s="33"/>
      <c r="J53" s="33"/>
    </row>
    <row r="54" spans="1:10">
      <c r="A54" s="33"/>
      <c r="B54" s="33"/>
      <c r="C54" s="33"/>
      <c r="D54" s="33"/>
      <c r="E54" s="33"/>
      <c r="F54" s="33"/>
      <c r="G54" s="33"/>
      <c r="H54" s="33"/>
      <c r="I54" s="33"/>
      <c r="J54" s="33"/>
    </row>
    <row r="55" spans="1:10">
      <c r="A55" s="33"/>
      <c r="B55" s="33"/>
      <c r="C55" s="33"/>
      <c r="D55" s="33"/>
      <c r="E55" s="33"/>
      <c r="F55" s="33"/>
      <c r="G55" s="33"/>
      <c r="H55" s="33"/>
      <c r="I55" s="33"/>
      <c r="J55" s="33"/>
    </row>
  </sheetData>
  <mergeCells count="7">
    <mergeCell ref="B22:I22"/>
    <mergeCell ref="H3:J3"/>
    <mergeCell ref="H4:J4"/>
    <mergeCell ref="G5:I5"/>
    <mergeCell ref="A15:J15"/>
    <mergeCell ref="F10:I10"/>
    <mergeCell ref="F9:I9"/>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Q57"/>
  <sheetViews>
    <sheetView view="pageBreakPreview" zoomScaleNormal="100" zoomScaleSheetLayoutView="100" workbookViewId="0">
      <selection activeCell="C19" sqref="C19:E19"/>
    </sheetView>
  </sheetViews>
  <sheetFormatPr defaultColWidth="9" defaultRowHeight="13"/>
  <cols>
    <col min="1" max="1" width="18" style="4" bestFit="1" customWidth="1"/>
    <col min="2" max="15" width="5.36328125" style="4" customWidth="1"/>
    <col min="16" max="16384" width="9" style="4"/>
  </cols>
  <sheetData>
    <row r="1" spans="1:16">
      <c r="A1" s="76" t="s">
        <v>75</v>
      </c>
      <c r="B1" s="46"/>
      <c r="C1" s="46"/>
      <c r="D1" s="46"/>
      <c r="E1" s="46"/>
      <c r="F1" s="46"/>
      <c r="G1" s="46"/>
      <c r="H1" s="46"/>
      <c r="I1" s="46"/>
      <c r="J1" s="46"/>
      <c r="K1" s="46"/>
      <c r="L1" s="46"/>
      <c r="M1" s="46"/>
      <c r="N1" s="46"/>
      <c r="O1" s="46"/>
    </row>
    <row r="2" spans="1:16">
      <c r="A2" s="76"/>
      <c r="B2" s="46"/>
      <c r="C2" s="46"/>
      <c r="D2" s="46"/>
      <c r="E2" s="46"/>
      <c r="F2" s="46"/>
      <c r="G2" s="46"/>
      <c r="H2" s="46"/>
      <c r="I2" s="46"/>
      <c r="J2" s="46"/>
      <c r="K2" s="46"/>
      <c r="L2" s="46"/>
      <c r="M2" s="46"/>
      <c r="N2" s="46"/>
      <c r="O2" s="46"/>
    </row>
    <row r="3" spans="1:16" ht="13.5" thickBot="1">
      <c r="A3" s="76"/>
      <c r="B3" s="46"/>
      <c r="C3" s="46"/>
      <c r="D3" s="46"/>
      <c r="E3" s="46"/>
      <c r="F3" s="46"/>
      <c r="G3" s="46"/>
      <c r="H3" s="46"/>
      <c r="I3" s="46"/>
      <c r="J3" s="46"/>
      <c r="K3" s="46"/>
      <c r="L3" s="46"/>
      <c r="M3" s="46"/>
      <c r="N3" s="46"/>
      <c r="O3" s="46"/>
    </row>
    <row r="4" spans="1:16" ht="13.5" thickBot="1">
      <c r="A4" s="497" t="s">
        <v>58</v>
      </c>
      <c r="B4" s="498"/>
      <c r="C4" s="499"/>
      <c r="D4" s="486" t="s">
        <v>59</v>
      </c>
      <c r="E4" s="487"/>
      <c r="F4" s="487"/>
      <c r="G4" s="487"/>
      <c r="H4" s="488"/>
      <c r="I4" s="492" t="s">
        <v>78</v>
      </c>
      <c r="J4" s="487"/>
      <c r="K4" s="487"/>
      <c r="L4" s="487"/>
      <c r="M4" s="487"/>
      <c r="N4" s="487"/>
      <c r="O4" s="493"/>
    </row>
    <row r="5" spans="1:16" ht="27" customHeight="1" thickBot="1">
      <c r="A5" s="494" t="str">
        <f>IF('様式１－１　別紙2 事業計画書'!D4="","",'様式１－１　別紙2 事業計画書'!D4)</f>
        <v>(16)新興感染症対応力強化事業（病室の感染対策に係る整備）</v>
      </c>
      <c r="B5" s="495"/>
      <c r="C5" s="496"/>
      <c r="D5" s="483" t="str">
        <f>IF('様式１－１　別紙2 事業計画書'!D6="","",'様式１－１　別紙2 事業計画書'!D6)</f>
        <v>□□クリニック</v>
      </c>
      <c r="E5" s="484"/>
      <c r="F5" s="484"/>
      <c r="G5" s="484"/>
      <c r="H5" s="485"/>
      <c r="I5" s="489" t="str">
        <f>IF('様式１－１　別紙2 事業計画書'!H6="","",'様式１－１　別紙2 事業計画書'!H6)</f>
        <v>愛知県○○市○○町○丁目○番地○</v>
      </c>
      <c r="J5" s="484"/>
      <c r="K5" s="490"/>
      <c r="L5" s="490"/>
      <c r="M5" s="484"/>
      <c r="N5" s="484"/>
      <c r="O5" s="491"/>
      <c r="P5" s="10"/>
    </row>
    <row r="6" spans="1:16">
      <c r="A6" s="76"/>
      <c r="B6" s="46"/>
      <c r="C6" s="46"/>
      <c r="D6" s="46"/>
      <c r="E6" s="46"/>
      <c r="F6" s="46"/>
      <c r="G6" s="46"/>
      <c r="H6" s="46"/>
      <c r="I6" s="46"/>
      <c r="J6" s="46"/>
      <c r="K6" s="77"/>
      <c r="L6" s="77"/>
      <c r="M6" s="46"/>
      <c r="N6" s="46"/>
      <c r="O6" s="46"/>
    </row>
    <row r="7" spans="1:16">
      <c r="A7" s="76"/>
      <c r="B7" s="46"/>
      <c r="C7" s="46"/>
      <c r="D7" s="46"/>
      <c r="E7" s="46"/>
      <c r="F7" s="46"/>
      <c r="G7" s="78"/>
      <c r="H7" s="46"/>
      <c r="I7" s="46"/>
      <c r="J7" s="46"/>
      <c r="K7" s="46"/>
      <c r="L7" s="46"/>
      <c r="M7" s="46"/>
      <c r="N7" s="46"/>
      <c r="O7" s="46"/>
    </row>
    <row r="8" spans="1:16" ht="13.5" thickBot="1">
      <c r="A8" s="76" t="s">
        <v>292</v>
      </c>
      <c r="B8" s="46"/>
      <c r="C8" s="46"/>
      <c r="D8" s="46"/>
      <c r="E8" s="46"/>
      <c r="F8" s="46"/>
      <c r="G8" s="46"/>
      <c r="H8" s="46"/>
      <c r="I8" s="46"/>
      <c r="J8" s="46"/>
      <c r="K8" s="46"/>
      <c r="L8" s="472" t="s">
        <v>265</v>
      </c>
      <c r="M8" s="472"/>
      <c r="N8" s="472"/>
      <c r="O8" s="472"/>
    </row>
    <row r="9" spans="1:16" ht="13.5" thickBot="1">
      <c r="A9" s="481" t="s">
        <v>60</v>
      </c>
      <c r="B9" s="482"/>
      <c r="C9" s="481" t="s">
        <v>61</v>
      </c>
      <c r="D9" s="503"/>
      <c r="E9" s="482"/>
      <c r="F9" s="500" t="s">
        <v>62</v>
      </c>
      <c r="G9" s="501"/>
      <c r="H9" s="502"/>
      <c r="I9" s="500" t="s">
        <v>63</v>
      </c>
      <c r="J9" s="501"/>
      <c r="K9" s="502"/>
      <c r="L9" s="500" t="s">
        <v>64</v>
      </c>
      <c r="M9" s="501"/>
      <c r="N9" s="501"/>
      <c r="O9" s="502"/>
    </row>
    <row r="10" spans="1:16" ht="13.5" customHeight="1">
      <c r="A10" s="79"/>
      <c r="B10" s="80"/>
      <c r="C10" s="79"/>
      <c r="D10" s="81"/>
      <c r="E10" s="82" t="s">
        <v>65</v>
      </c>
      <c r="F10" s="83"/>
      <c r="G10" s="84"/>
      <c r="H10" s="85" t="s">
        <v>66</v>
      </c>
      <c r="I10" s="83"/>
      <c r="J10" s="84"/>
      <c r="K10" s="85" t="s">
        <v>54</v>
      </c>
      <c r="L10" s="83"/>
      <c r="M10" s="84"/>
      <c r="N10" s="84"/>
      <c r="O10" s="86"/>
    </row>
    <row r="11" spans="1:16">
      <c r="A11" s="504" t="s">
        <v>99</v>
      </c>
      <c r="B11" s="505"/>
      <c r="C11" s="87"/>
      <c r="D11" s="88"/>
      <c r="E11" s="89"/>
      <c r="F11" s="90"/>
      <c r="G11" s="91"/>
      <c r="H11" s="92"/>
      <c r="I11" s="90"/>
      <c r="J11" s="91"/>
      <c r="K11" s="92"/>
      <c r="L11" s="83"/>
      <c r="M11" s="84"/>
      <c r="N11" s="84"/>
      <c r="O11" s="86"/>
    </row>
    <row r="12" spans="1:16">
      <c r="A12" s="504" t="s">
        <v>138</v>
      </c>
      <c r="B12" s="505"/>
      <c r="C12" s="510"/>
      <c r="D12" s="511"/>
      <c r="E12" s="512"/>
      <c r="F12" s="513"/>
      <c r="G12" s="514"/>
      <c r="H12" s="515"/>
      <c r="I12" s="516"/>
      <c r="J12" s="517"/>
      <c r="K12" s="518"/>
      <c r="L12" s="83"/>
      <c r="M12" s="84"/>
      <c r="N12" s="84"/>
      <c r="O12" s="86"/>
    </row>
    <row r="13" spans="1:16">
      <c r="A13" s="506" t="s">
        <v>18</v>
      </c>
      <c r="B13" s="507"/>
      <c r="C13" s="510"/>
      <c r="D13" s="511"/>
      <c r="E13" s="512"/>
      <c r="F13" s="513"/>
      <c r="G13" s="514"/>
      <c r="H13" s="515"/>
      <c r="I13" s="516"/>
      <c r="J13" s="517"/>
      <c r="K13" s="518"/>
      <c r="L13" s="83"/>
      <c r="M13" s="84"/>
      <c r="N13" s="84"/>
      <c r="O13" s="86"/>
    </row>
    <row r="14" spans="1:16">
      <c r="A14" s="79"/>
      <c r="B14" s="80"/>
      <c r="C14" s="87"/>
      <c r="D14" s="88"/>
      <c r="E14" s="89"/>
      <c r="F14" s="90"/>
      <c r="G14" s="91"/>
      <c r="H14" s="92"/>
      <c r="I14" s="90"/>
      <c r="J14" s="91"/>
      <c r="K14" s="92"/>
      <c r="L14" s="83"/>
      <c r="M14" s="84"/>
      <c r="N14" s="84"/>
      <c r="O14" s="86"/>
    </row>
    <row r="15" spans="1:16">
      <c r="A15" s="504" t="s">
        <v>99</v>
      </c>
      <c r="B15" s="505"/>
      <c r="C15" s="87"/>
      <c r="D15" s="88"/>
      <c r="E15" s="89"/>
      <c r="F15" s="90"/>
      <c r="G15" s="91"/>
      <c r="H15" s="92"/>
      <c r="I15" s="90"/>
      <c r="J15" s="91"/>
      <c r="K15" s="92"/>
      <c r="L15" s="83"/>
      <c r="M15" s="84"/>
      <c r="N15" s="84"/>
      <c r="O15" s="86"/>
    </row>
    <row r="16" spans="1:16">
      <c r="A16" s="504" t="s">
        <v>100</v>
      </c>
      <c r="B16" s="505"/>
      <c r="C16" s="510"/>
      <c r="D16" s="511"/>
      <c r="E16" s="512"/>
      <c r="F16" s="513"/>
      <c r="G16" s="514"/>
      <c r="H16" s="515"/>
      <c r="I16" s="516"/>
      <c r="J16" s="517"/>
      <c r="K16" s="518"/>
      <c r="L16" s="83"/>
      <c r="M16" s="84"/>
      <c r="N16" s="84"/>
      <c r="O16" s="86"/>
    </row>
    <row r="17" spans="1:17">
      <c r="A17" s="506" t="s">
        <v>19</v>
      </c>
      <c r="B17" s="507"/>
      <c r="C17" s="510"/>
      <c r="D17" s="511"/>
      <c r="E17" s="512"/>
      <c r="F17" s="513"/>
      <c r="G17" s="514"/>
      <c r="H17" s="515"/>
      <c r="I17" s="516"/>
      <c r="J17" s="517"/>
      <c r="K17" s="518"/>
      <c r="L17" s="83"/>
      <c r="M17" s="84"/>
      <c r="N17" s="84"/>
      <c r="O17" s="86"/>
    </row>
    <row r="18" spans="1:17" ht="7.5" customHeight="1" thickBot="1">
      <c r="A18" s="93"/>
      <c r="B18" s="94"/>
      <c r="C18" s="95"/>
      <c r="D18" s="96"/>
      <c r="E18" s="97"/>
      <c r="F18" s="98"/>
      <c r="G18" s="99"/>
      <c r="H18" s="100"/>
      <c r="I18" s="98"/>
      <c r="J18" s="99"/>
      <c r="K18" s="100"/>
      <c r="L18" s="101"/>
      <c r="M18" s="102"/>
      <c r="N18" s="102"/>
      <c r="O18" s="103"/>
    </row>
    <row r="19" spans="1:17" ht="13.5" thickBot="1">
      <c r="A19" s="508" t="s">
        <v>69</v>
      </c>
      <c r="B19" s="509"/>
      <c r="C19" s="519" t="str">
        <f>IF((C12+C16)=0,"",(C12+C16))</f>
        <v/>
      </c>
      <c r="D19" s="520"/>
      <c r="E19" s="521"/>
      <c r="F19" s="522" t="str">
        <f>IF((F12+F16)=0,"",(F12+F16))</f>
        <v/>
      </c>
      <c r="G19" s="523"/>
      <c r="H19" s="524"/>
      <c r="I19" s="525" t="str">
        <f>IF((I12+I16)=0,"",(I12+I16))</f>
        <v/>
      </c>
      <c r="J19" s="526"/>
      <c r="K19" s="527"/>
      <c r="L19" s="101"/>
      <c r="M19" s="102"/>
      <c r="N19" s="102"/>
      <c r="O19" s="103"/>
      <c r="P19" s="10" t="s">
        <v>106</v>
      </c>
    </row>
    <row r="20" spans="1:17">
      <c r="A20" s="76"/>
      <c r="B20" s="46"/>
      <c r="C20" s="46"/>
      <c r="D20" s="46"/>
      <c r="E20" s="46"/>
      <c r="F20" s="46"/>
      <c r="G20" s="46"/>
      <c r="H20" s="46"/>
      <c r="I20" s="46"/>
      <c r="J20" s="46"/>
      <c r="K20" s="46"/>
      <c r="L20" s="46"/>
      <c r="M20" s="46"/>
      <c r="N20" s="46"/>
      <c r="O20" s="46"/>
    </row>
    <row r="21" spans="1:17">
      <c r="A21" s="76"/>
      <c r="B21" s="46"/>
      <c r="C21" s="46"/>
      <c r="D21" s="46"/>
      <c r="E21" s="46"/>
      <c r="F21" s="46"/>
      <c r="G21" s="46"/>
      <c r="H21" s="46"/>
      <c r="I21" s="46"/>
      <c r="J21" s="46"/>
      <c r="K21" s="46"/>
      <c r="L21" s="46"/>
      <c r="M21" s="46"/>
      <c r="N21" s="46"/>
      <c r="O21" s="46"/>
    </row>
    <row r="22" spans="1:17">
      <c r="A22" s="104"/>
      <c r="B22" s="471"/>
      <c r="C22" s="471"/>
      <c r="D22" s="471"/>
      <c r="E22" s="471"/>
      <c r="F22" s="471"/>
      <c r="G22" s="471"/>
      <c r="H22" s="471"/>
      <c r="I22" s="471"/>
      <c r="J22" s="471"/>
      <c r="K22" s="471"/>
      <c r="L22" s="471"/>
      <c r="M22" s="471"/>
      <c r="N22" s="471"/>
      <c r="O22" s="471"/>
    </row>
    <row r="23" spans="1:17" ht="13.5" thickBot="1">
      <c r="A23" s="76" t="s">
        <v>57</v>
      </c>
      <c r="B23" s="46"/>
      <c r="C23" s="46"/>
      <c r="D23" s="46"/>
      <c r="E23" s="46"/>
      <c r="F23" s="46"/>
      <c r="G23" s="46"/>
      <c r="H23" s="46"/>
      <c r="I23" s="46"/>
      <c r="J23" s="46"/>
      <c r="K23" s="46"/>
      <c r="L23" s="472" t="str">
        <f>L8</f>
        <v>　○年　　月　　日現在</v>
      </c>
      <c r="M23" s="472"/>
      <c r="N23" s="472"/>
      <c r="O23" s="472"/>
      <c r="P23" s="10" t="s">
        <v>107</v>
      </c>
    </row>
    <row r="24" spans="1:17" ht="13.5" customHeight="1">
      <c r="A24" s="105" t="s">
        <v>13</v>
      </c>
      <c r="B24" s="473" t="s">
        <v>144</v>
      </c>
      <c r="C24" s="473"/>
      <c r="D24" s="473"/>
      <c r="E24" s="473"/>
      <c r="F24" s="473"/>
      <c r="G24" s="473"/>
      <c r="H24" s="473"/>
      <c r="I24" s="473"/>
      <c r="J24" s="473"/>
      <c r="K24" s="473"/>
      <c r="L24" s="473" t="s">
        <v>145</v>
      </c>
      <c r="M24" s="473"/>
      <c r="N24" s="473"/>
      <c r="O24" s="474"/>
    </row>
    <row r="25" spans="1:17" ht="13.5" customHeight="1">
      <c r="A25" s="106" t="s">
        <v>20</v>
      </c>
      <c r="B25" s="81"/>
      <c r="C25" s="81"/>
      <c r="D25" s="81"/>
      <c r="E25" s="81"/>
      <c r="F25" s="81"/>
      <c r="G25" s="81"/>
      <c r="H25" s="81"/>
      <c r="I25" s="81"/>
      <c r="J25" s="81"/>
      <c r="K25" s="81"/>
      <c r="L25" s="81"/>
      <c r="M25" s="81"/>
      <c r="N25" s="81"/>
      <c r="O25" s="80"/>
    </row>
    <row r="26" spans="1:17" ht="13.5" thickBot="1">
      <c r="A26" s="107" t="s">
        <v>13</v>
      </c>
      <c r="B26" s="108" t="s">
        <v>21</v>
      </c>
      <c r="C26" s="109" t="s">
        <v>10</v>
      </c>
      <c r="D26" s="109" t="s">
        <v>21</v>
      </c>
      <c r="E26" s="109" t="s">
        <v>10</v>
      </c>
      <c r="F26" s="109" t="s">
        <v>21</v>
      </c>
      <c r="G26" s="109" t="s">
        <v>10</v>
      </c>
      <c r="H26" s="109" t="s">
        <v>10</v>
      </c>
      <c r="I26" s="109" t="s">
        <v>10</v>
      </c>
      <c r="J26" s="109" t="s">
        <v>10</v>
      </c>
      <c r="K26" s="109" t="s">
        <v>21</v>
      </c>
      <c r="L26" s="109" t="s">
        <v>10</v>
      </c>
      <c r="M26" s="109" t="s">
        <v>21</v>
      </c>
      <c r="N26" s="109" t="s">
        <v>10</v>
      </c>
      <c r="O26" s="110"/>
    </row>
    <row r="27" spans="1:17" ht="7.5" customHeight="1">
      <c r="A27" s="106" t="s">
        <v>13</v>
      </c>
      <c r="B27" s="111" t="s">
        <v>22</v>
      </c>
      <c r="C27" s="111"/>
      <c r="D27" s="111"/>
      <c r="E27" s="111"/>
      <c r="F27" s="111"/>
      <c r="G27" s="111"/>
      <c r="H27" s="111"/>
      <c r="I27" s="111"/>
      <c r="J27" s="111"/>
      <c r="K27" s="111"/>
      <c r="L27" s="111"/>
      <c r="M27" s="111"/>
      <c r="N27" s="111"/>
      <c r="O27" s="112"/>
    </row>
    <row r="28" spans="1:17" ht="18" customHeight="1">
      <c r="A28" s="106" t="s">
        <v>23</v>
      </c>
      <c r="B28" s="111"/>
      <c r="C28" s="111"/>
      <c r="D28" s="111"/>
      <c r="E28" s="111"/>
      <c r="F28" s="111"/>
      <c r="G28" s="111"/>
      <c r="H28" s="111"/>
      <c r="I28" s="111"/>
      <c r="J28" s="111"/>
      <c r="K28" s="111"/>
      <c r="L28" s="111"/>
      <c r="M28" s="111"/>
      <c r="N28" s="111"/>
      <c r="O28" s="112"/>
    </row>
    <row r="29" spans="1:17">
      <c r="A29" s="106" t="s">
        <v>13</v>
      </c>
      <c r="B29" s="111" t="s">
        <v>22</v>
      </c>
      <c r="C29" s="111"/>
      <c r="D29" s="111"/>
      <c r="E29" s="111"/>
      <c r="F29" s="111"/>
      <c r="G29" s="111"/>
      <c r="H29" s="111"/>
      <c r="I29" s="111"/>
      <c r="J29" s="111"/>
      <c r="K29" s="111"/>
      <c r="L29" s="111"/>
      <c r="M29" s="111"/>
      <c r="N29" s="111"/>
      <c r="O29" s="112"/>
    </row>
    <row r="30" spans="1:17" ht="18.75" customHeight="1">
      <c r="A30" s="106" t="s">
        <v>24</v>
      </c>
      <c r="B30" s="111"/>
      <c r="C30" s="111"/>
      <c r="D30" s="111"/>
      <c r="E30" s="111"/>
      <c r="F30" s="111"/>
      <c r="G30" s="111"/>
      <c r="H30" s="111"/>
      <c r="I30" s="111"/>
      <c r="J30" s="111"/>
      <c r="K30" s="111"/>
      <c r="L30" s="111"/>
      <c r="M30" s="111"/>
      <c r="N30" s="111"/>
      <c r="O30" s="112"/>
      <c r="Q30" s="13"/>
    </row>
    <row r="31" spans="1:17">
      <c r="A31" s="106" t="s">
        <v>13</v>
      </c>
      <c r="B31" s="111" t="s">
        <v>22</v>
      </c>
      <c r="C31" s="111"/>
      <c r="D31" s="111"/>
      <c r="E31" s="111"/>
      <c r="F31" s="111"/>
      <c r="G31" s="111"/>
      <c r="H31" s="111"/>
      <c r="I31" s="111"/>
      <c r="J31" s="111"/>
      <c r="K31" s="111"/>
      <c r="L31" s="111"/>
      <c r="M31" s="111"/>
      <c r="N31" s="111"/>
      <c r="O31" s="112"/>
    </row>
    <row r="32" spans="1:17" ht="18" customHeight="1">
      <c r="A32" s="106" t="s">
        <v>25</v>
      </c>
      <c r="B32" s="111"/>
      <c r="C32" s="111"/>
      <c r="D32" s="111"/>
      <c r="E32" s="111"/>
      <c r="F32" s="111"/>
      <c r="G32" s="111"/>
      <c r="H32" s="111"/>
      <c r="I32" s="111"/>
      <c r="J32" s="111"/>
      <c r="K32" s="111"/>
      <c r="L32" s="111"/>
      <c r="M32" s="111"/>
      <c r="N32" s="111"/>
      <c r="O32" s="112"/>
    </row>
    <row r="33" spans="1:15">
      <c r="A33" s="106" t="s">
        <v>13</v>
      </c>
      <c r="B33" s="111" t="s">
        <v>22</v>
      </c>
      <c r="C33" s="111"/>
      <c r="D33" s="111"/>
      <c r="E33" s="111"/>
      <c r="F33" s="111"/>
      <c r="G33" s="111"/>
      <c r="H33" s="111"/>
      <c r="I33" s="111"/>
      <c r="J33" s="111"/>
      <c r="K33" s="111"/>
      <c r="L33" s="111"/>
      <c r="M33" s="111"/>
      <c r="N33" s="111"/>
      <c r="O33" s="112"/>
    </row>
    <row r="34" spans="1:15" ht="18.75" customHeight="1">
      <c r="A34" s="106" t="s">
        <v>26</v>
      </c>
      <c r="B34" s="111"/>
      <c r="C34" s="111"/>
      <c r="D34" s="111"/>
      <c r="E34" s="111"/>
      <c r="F34" s="111"/>
      <c r="G34" s="111"/>
      <c r="H34" s="111"/>
      <c r="I34" s="111"/>
      <c r="J34" s="111"/>
      <c r="K34" s="111"/>
      <c r="L34" s="111"/>
      <c r="M34" s="111"/>
      <c r="N34" s="111"/>
      <c r="O34" s="112"/>
    </row>
    <row r="35" spans="1:15">
      <c r="A35" s="106" t="s">
        <v>13</v>
      </c>
      <c r="B35" s="111" t="s">
        <v>22</v>
      </c>
      <c r="C35" s="111"/>
      <c r="D35" s="111"/>
      <c r="E35" s="111"/>
      <c r="F35" s="111"/>
      <c r="G35" s="111"/>
      <c r="H35" s="111"/>
      <c r="I35" s="111"/>
      <c r="J35" s="111"/>
      <c r="K35" s="111"/>
      <c r="L35" s="111"/>
      <c r="M35" s="111"/>
      <c r="N35" s="111"/>
      <c r="O35" s="112"/>
    </row>
    <row r="36" spans="1:15" ht="18" customHeight="1">
      <c r="A36" s="106" t="s">
        <v>27</v>
      </c>
      <c r="B36" s="111"/>
      <c r="C36" s="111"/>
      <c r="D36" s="111"/>
      <c r="E36" s="111"/>
      <c r="F36" s="111"/>
      <c r="G36" s="111"/>
      <c r="H36" s="111"/>
      <c r="I36" s="111"/>
      <c r="J36" s="111"/>
      <c r="K36" s="111"/>
      <c r="L36" s="111"/>
      <c r="M36" s="111"/>
      <c r="N36" s="111"/>
      <c r="O36" s="112"/>
    </row>
    <row r="37" spans="1:15" ht="7.5" customHeight="1" thickBot="1">
      <c r="A37" s="107" t="s">
        <v>13</v>
      </c>
      <c r="B37" s="113"/>
      <c r="C37" s="113"/>
      <c r="D37" s="113"/>
      <c r="E37" s="113"/>
      <c r="F37" s="113"/>
      <c r="G37" s="113"/>
      <c r="H37" s="113"/>
      <c r="I37" s="113"/>
      <c r="J37" s="113"/>
      <c r="K37" s="113"/>
      <c r="L37" s="113"/>
      <c r="M37" s="113"/>
      <c r="N37" s="113"/>
      <c r="O37" s="114"/>
    </row>
    <row r="38" spans="1:15">
      <c r="A38" s="76" t="s">
        <v>28</v>
      </c>
      <c r="B38" s="46"/>
      <c r="C38" s="46"/>
      <c r="D38" s="46"/>
      <c r="E38" s="46"/>
      <c r="F38" s="46"/>
      <c r="G38" s="46"/>
      <c r="H38" s="46"/>
      <c r="I38" s="46"/>
      <c r="J38" s="46"/>
      <c r="K38" s="46"/>
      <c r="L38" s="46"/>
      <c r="M38" s="115"/>
      <c r="N38" s="115"/>
      <c r="O38" s="115"/>
    </row>
    <row r="39" spans="1:15">
      <c r="A39" s="76" t="s">
        <v>29</v>
      </c>
      <c r="B39" s="46"/>
      <c r="C39" s="46"/>
      <c r="D39" s="46"/>
      <c r="E39" s="46"/>
      <c r="F39" s="46"/>
      <c r="G39" s="46"/>
      <c r="H39" s="46"/>
      <c r="I39" s="46"/>
      <c r="J39" s="46"/>
      <c r="K39" s="46"/>
      <c r="L39" s="46"/>
      <c r="M39" s="46"/>
      <c r="N39" s="46"/>
      <c r="O39" s="46"/>
    </row>
    <row r="40" spans="1:15">
      <c r="A40" s="76"/>
      <c r="B40" s="46"/>
      <c r="C40" s="46"/>
      <c r="D40" s="46"/>
      <c r="E40" s="46"/>
      <c r="F40" s="46"/>
      <c r="G40" s="46"/>
      <c r="H40" s="46"/>
      <c r="I40" s="46"/>
      <c r="J40" s="46"/>
      <c r="K40" s="46"/>
      <c r="L40" s="46"/>
      <c r="M40" s="46"/>
      <c r="N40" s="46"/>
      <c r="O40" s="46"/>
    </row>
    <row r="41" spans="1:15">
      <c r="A41" s="76"/>
      <c r="B41" s="46"/>
      <c r="C41" s="46"/>
      <c r="D41" s="46"/>
      <c r="E41" s="46"/>
      <c r="F41" s="46"/>
      <c r="G41" s="46"/>
      <c r="H41" s="46"/>
      <c r="I41" s="46"/>
      <c r="J41" s="46"/>
      <c r="K41" s="46"/>
      <c r="L41" s="46"/>
      <c r="M41" s="46"/>
      <c r="N41" s="46"/>
      <c r="O41" s="46"/>
    </row>
    <row r="42" spans="1:15" ht="13.5" thickBot="1">
      <c r="A42" s="76" t="s">
        <v>30</v>
      </c>
      <c r="B42" s="46"/>
      <c r="C42" s="46"/>
      <c r="D42" s="46"/>
      <c r="E42" s="46"/>
      <c r="F42" s="46"/>
      <c r="G42" s="46"/>
      <c r="H42" s="46"/>
      <c r="I42" s="46"/>
      <c r="J42" s="46"/>
      <c r="K42" s="46"/>
      <c r="L42" s="46"/>
      <c r="M42" s="46"/>
      <c r="N42" s="46"/>
      <c r="O42" s="46"/>
    </row>
    <row r="43" spans="1:15">
      <c r="A43" s="528" t="s">
        <v>70</v>
      </c>
      <c r="B43" s="536" t="s">
        <v>71</v>
      </c>
      <c r="C43" s="537"/>
      <c r="D43" s="537"/>
      <c r="E43" s="537"/>
      <c r="F43" s="537"/>
      <c r="G43" s="537"/>
      <c r="H43" s="537"/>
      <c r="I43" s="538"/>
      <c r="J43" s="475" t="s">
        <v>72</v>
      </c>
      <c r="K43" s="476"/>
      <c r="L43" s="477"/>
      <c r="M43" s="475" t="s">
        <v>73</v>
      </c>
      <c r="N43" s="476"/>
      <c r="O43" s="477"/>
    </row>
    <row r="44" spans="1:15" ht="13.5" thickBot="1">
      <c r="A44" s="529"/>
      <c r="B44" s="530" t="str">
        <f>L8</f>
        <v>　○年　　月　　日現在</v>
      </c>
      <c r="C44" s="531"/>
      <c r="D44" s="531"/>
      <c r="E44" s="532"/>
      <c r="F44" s="533" t="s">
        <v>74</v>
      </c>
      <c r="G44" s="534"/>
      <c r="H44" s="534"/>
      <c r="I44" s="535"/>
      <c r="J44" s="478"/>
      <c r="K44" s="479"/>
      <c r="L44" s="480"/>
      <c r="M44" s="478"/>
      <c r="N44" s="479"/>
      <c r="O44" s="480"/>
    </row>
    <row r="45" spans="1:15">
      <c r="A45" s="116"/>
      <c r="B45" s="117"/>
      <c r="C45" s="118"/>
      <c r="D45" s="118" t="s">
        <v>54</v>
      </c>
      <c r="E45" s="119" t="s">
        <v>66</v>
      </c>
      <c r="F45" s="120"/>
      <c r="G45" s="118"/>
      <c r="H45" s="118" t="s">
        <v>54</v>
      </c>
      <c r="I45" s="121" t="s">
        <v>66</v>
      </c>
      <c r="J45" s="117"/>
      <c r="K45" s="118" t="s">
        <v>54</v>
      </c>
      <c r="L45" s="121" t="s">
        <v>66</v>
      </c>
      <c r="M45" s="122"/>
      <c r="N45" s="115"/>
      <c r="O45" s="123"/>
    </row>
    <row r="46" spans="1:15">
      <c r="A46" s="116" t="s">
        <v>67</v>
      </c>
      <c r="B46" s="83"/>
      <c r="C46" s="84"/>
      <c r="D46" s="84"/>
      <c r="E46" s="124"/>
      <c r="F46" s="125"/>
      <c r="G46" s="84"/>
      <c r="H46" s="84"/>
      <c r="I46" s="126"/>
      <c r="J46" s="83"/>
      <c r="K46" s="84"/>
      <c r="L46" s="126"/>
      <c r="M46" s="83"/>
      <c r="N46" s="84"/>
      <c r="O46" s="86"/>
    </row>
    <row r="47" spans="1:15" ht="27" customHeight="1">
      <c r="A47" s="127"/>
      <c r="B47" s="464"/>
      <c r="C47" s="465"/>
      <c r="D47" s="466"/>
      <c r="E47" s="128" t="str">
        <f>IF(A47="","",(B47/A47)*100)</f>
        <v/>
      </c>
      <c r="F47" s="467"/>
      <c r="G47" s="465"/>
      <c r="H47" s="466"/>
      <c r="I47" s="129" t="str">
        <f>IF(A47="","",(F47/A47)*100)</f>
        <v/>
      </c>
      <c r="J47" s="464"/>
      <c r="K47" s="466"/>
      <c r="L47" s="129"/>
      <c r="M47" s="468"/>
      <c r="N47" s="469"/>
      <c r="O47" s="470"/>
    </row>
    <row r="48" spans="1:15">
      <c r="A48" s="130" t="s">
        <v>54</v>
      </c>
      <c r="B48" s="83"/>
      <c r="C48" s="84"/>
      <c r="D48" s="84"/>
      <c r="E48" s="124"/>
      <c r="F48" s="125"/>
      <c r="G48" s="84"/>
      <c r="H48" s="84"/>
      <c r="I48" s="126"/>
      <c r="J48" s="83"/>
      <c r="K48" s="84"/>
      <c r="L48" s="126"/>
      <c r="M48" s="83"/>
      <c r="N48" s="84"/>
      <c r="O48" s="86"/>
    </row>
    <row r="49" spans="1:15" ht="7.5" customHeight="1">
      <c r="A49" s="116"/>
      <c r="B49" s="83"/>
      <c r="C49" s="84"/>
      <c r="D49" s="84"/>
      <c r="E49" s="124"/>
      <c r="F49" s="125"/>
      <c r="G49" s="84"/>
      <c r="H49" s="84"/>
      <c r="I49" s="126"/>
      <c r="J49" s="83"/>
      <c r="K49" s="84"/>
      <c r="L49" s="126"/>
      <c r="M49" s="83"/>
      <c r="N49" s="84"/>
      <c r="O49" s="86"/>
    </row>
    <row r="50" spans="1:15">
      <c r="A50" s="116" t="s">
        <v>68</v>
      </c>
      <c r="B50" s="83"/>
      <c r="C50" s="84"/>
      <c r="D50" s="84"/>
      <c r="E50" s="124"/>
      <c r="F50" s="125"/>
      <c r="G50" s="84"/>
      <c r="H50" s="84"/>
      <c r="I50" s="126"/>
      <c r="J50" s="83"/>
      <c r="K50" s="84"/>
      <c r="L50" s="126"/>
      <c r="M50" s="83"/>
      <c r="N50" s="84"/>
      <c r="O50" s="86"/>
    </row>
    <row r="51" spans="1:15" ht="27" customHeight="1">
      <c r="A51" s="127"/>
      <c r="B51" s="464"/>
      <c r="C51" s="465"/>
      <c r="D51" s="466"/>
      <c r="E51" s="128" t="str">
        <f>IF(A47="","",(B51/A51)*100)</f>
        <v/>
      </c>
      <c r="F51" s="467"/>
      <c r="G51" s="465"/>
      <c r="H51" s="466"/>
      <c r="I51" s="129" t="str">
        <f>IF(A47="","",(F51/A51)*100)</f>
        <v/>
      </c>
      <c r="J51" s="464"/>
      <c r="K51" s="466"/>
      <c r="L51" s="129"/>
      <c r="M51" s="468"/>
      <c r="N51" s="469"/>
      <c r="O51" s="470"/>
    </row>
    <row r="52" spans="1:15">
      <c r="A52" s="130" t="s">
        <v>54</v>
      </c>
      <c r="B52" s="83"/>
      <c r="C52" s="84"/>
      <c r="D52" s="131"/>
      <c r="E52" s="124"/>
      <c r="F52" s="125"/>
      <c r="G52" s="84"/>
      <c r="H52" s="84"/>
      <c r="I52" s="126"/>
      <c r="J52" s="83"/>
      <c r="K52" s="84"/>
      <c r="L52" s="126"/>
      <c r="M52" s="83"/>
      <c r="N52" s="84"/>
      <c r="O52" s="86"/>
    </row>
    <row r="53" spans="1:15" ht="7.5" customHeight="1" thickBot="1">
      <c r="A53" s="132"/>
      <c r="B53" s="101"/>
      <c r="C53" s="102"/>
      <c r="D53" s="102"/>
      <c r="E53" s="133"/>
      <c r="F53" s="134"/>
      <c r="G53" s="102"/>
      <c r="H53" s="102"/>
      <c r="I53" s="135"/>
      <c r="J53" s="101"/>
      <c r="K53" s="102"/>
      <c r="L53" s="135"/>
      <c r="M53" s="101"/>
      <c r="N53" s="102"/>
      <c r="O53" s="103"/>
    </row>
    <row r="54" spans="1:15" ht="72" hidden="1">
      <c r="A54" s="136" t="s">
        <v>155</v>
      </c>
      <c r="B54" s="136"/>
      <c r="C54" s="136"/>
      <c r="D54" s="136"/>
      <c r="E54" s="136"/>
      <c r="F54" s="136"/>
      <c r="G54" s="136"/>
      <c r="H54" s="136"/>
      <c r="I54" s="46"/>
      <c r="J54" s="46"/>
      <c r="K54" s="46"/>
      <c r="L54" s="46"/>
      <c r="M54" s="46"/>
      <c r="N54" s="46"/>
      <c r="O54" s="46"/>
    </row>
    <row r="55" spans="1:15">
      <c r="A55" s="137" t="s">
        <v>146</v>
      </c>
      <c r="B55" s="46"/>
      <c r="C55" s="46"/>
      <c r="D55" s="46"/>
      <c r="E55" s="46"/>
      <c r="F55" s="46"/>
      <c r="G55" s="46"/>
      <c r="H55" s="46"/>
      <c r="I55" s="46"/>
      <c r="J55" s="46"/>
      <c r="K55" s="46"/>
      <c r="L55" s="46"/>
      <c r="M55" s="46"/>
      <c r="N55" s="46"/>
      <c r="O55" s="46"/>
    </row>
    <row r="56" spans="1:15">
      <c r="A56" s="46"/>
      <c r="B56" s="46"/>
      <c r="C56" s="46"/>
      <c r="D56" s="46"/>
      <c r="E56" s="46"/>
      <c r="F56" s="46"/>
      <c r="G56" s="46"/>
      <c r="H56" s="46"/>
      <c r="I56" s="46"/>
      <c r="J56" s="46"/>
      <c r="K56" s="46"/>
      <c r="L56" s="46"/>
      <c r="M56" s="46"/>
      <c r="N56" s="46"/>
      <c r="O56" s="46"/>
    </row>
    <row r="57" spans="1:15">
      <c r="A57" s="46"/>
      <c r="B57" s="46"/>
      <c r="C57" s="46"/>
      <c r="D57" s="46"/>
      <c r="E57" s="46"/>
      <c r="F57" s="46"/>
      <c r="G57" s="46"/>
      <c r="H57" s="46"/>
      <c r="I57" s="46"/>
      <c r="J57" s="46"/>
      <c r="K57" s="46"/>
      <c r="L57" s="46"/>
      <c r="M57" s="46"/>
      <c r="N57" s="46"/>
      <c r="O57" s="46"/>
    </row>
  </sheetData>
  <mergeCells count="46">
    <mergeCell ref="A43:A44"/>
    <mergeCell ref="B44:E44"/>
    <mergeCell ref="F44:I44"/>
    <mergeCell ref="J43:L44"/>
    <mergeCell ref="B43:I43"/>
    <mergeCell ref="A19:B19"/>
    <mergeCell ref="C12:E13"/>
    <mergeCell ref="F12:H13"/>
    <mergeCell ref="I12:K13"/>
    <mergeCell ref="C16:E17"/>
    <mergeCell ref="F16:H17"/>
    <mergeCell ref="I16:K17"/>
    <mergeCell ref="C19:E19"/>
    <mergeCell ref="F19:H19"/>
    <mergeCell ref="I19:K19"/>
    <mergeCell ref="A17:B17"/>
    <mergeCell ref="A11:B11"/>
    <mergeCell ref="A15:B15"/>
    <mergeCell ref="A16:B16"/>
    <mergeCell ref="A12:B12"/>
    <mergeCell ref="A13:B13"/>
    <mergeCell ref="A9:B9"/>
    <mergeCell ref="D5:H5"/>
    <mergeCell ref="D4:H4"/>
    <mergeCell ref="I5:O5"/>
    <mergeCell ref="I4:O4"/>
    <mergeCell ref="A5:C5"/>
    <mergeCell ref="A4:C4"/>
    <mergeCell ref="L8:O8"/>
    <mergeCell ref="L9:O9"/>
    <mergeCell ref="I9:K9"/>
    <mergeCell ref="F9:H9"/>
    <mergeCell ref="C9:E9"/>
    <mergeCell ref="B51:D51"/>
    <mergeCell ref="F51:H51"/>
    <mergeCell ref="J51:K51"/>
    <mergeCell ref="M51:O51"/>
    <mergeCell ref="B22:O22"/>
    <mergeCell ref="L23:O23"/>
    <mergeCell ref="L24:O24"/>
    <mergeCell ref="B24:K24"/>
    <mergeCell ref="B47:D47"/>
    <mergeCell ref="F47:H47"/>
    <mergeCell ref="J47:K47"/>
    <mergeCell ref="M47:O47"/>
    <mergeCell ref="M43:O44"/>
  </mergeCells>
  <phoneticPr fontId="2"/>
  <pageMargins left="0.51181102362204722" right="0.5118110236220472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sheetPr>
  <dimension ref="A1:L51"/>
  <sheetViews>
    <sheetView tabSelected="1" view="pageBreakPreview" topLeftCell="A22" zoomScale="90" zoomScaleNormal="100" zoomScaleSheetLayoutView="90" workbookViewId="0">
      <selection activeCell="C38" sqref="C38:I39"/>
    </sheetView>
  </sheetViews>
  <sheetFormatPr defaultColWidth="9" defaultRowHeight="14"/>
  <cols>
    <col min="1" max="1" width="5" style="5" customWidth="1"/>
    <col min="2" max="2" width="3.453125" style="5" customWidth="1"/>
    <col min="3" max="9" width="10" style="5" customWidth="1"/>
    <col min="10" max="10" width="4.90625" style="5" customWidth="1"/>
    <col min="11" max="16384" width="9" style="5"/>
  </cols>
  <sheetData>
    <row r="1" spans="1:12">
      <c r="A1" s="29" t="s">
        <v>285</v>
      </c>
      <c r="B1" s="30"/>
      <c r="C1" s="30"/>
      <c r="D1" s="30"/>
      <c r="E1" s="30"/>
      <c r="F1" s="30"/>
      <c r="G1" s="30"/>
      <c r="H1" s="30"/>
      <c r="I1" s="30"/>
      <c r="J1" s="30"/>
    </row>
    <row r="2" spans="1:12">
      <c r="A2" s="29"/>
      <c r="B2" s="30"/>
      <c r="C2" s="30"/>
      <c r="D2" s="30"/>
      <c r="E2" s="30"/>
      <c r="F2" s="30"/>
      <c r="G2" s="30"/>
      <c r="H2" s="30"/>
      <c r="I2" s="30"/>
      <c r="J2" s="30"/>
    </row>
    <row r="3" spans="1:12">
      <c r="A3" s="29"/>
      <c r="B3" s="30"/>
      <c r="C3" s="30"/>
      <c r="D3" s="30"/>
      <c r="E3" s="30"/>
      <c r="F3" s="30"/>
      <c r="G3" s="30"/>
      <c r="H3" s="555" t="s">
        <v>401</v>
      </c>
      <c r="I3" s="555"/>
      <c r="J3" s="556"/>
      <c r="K3" s="5" t="s">
        <v>313</v>
      </c>
    </row>
    <row r="4" spans="1:12" ht="14" customHeight="1">
      <c r="A4" s="29"/>
      <c r="B4" s="30"/>
      <c r="C4" s="30"/>
      <c r="D4" s="30"/>
      <c r="E4" s="30"/>
      <c r="F4" s="30"/>
      <c r="G4" s="30"/>
      <c r="H4" s="557" t="s">
        <v>402</v>
      </c>
      <c r="I4" s="557"/>
      <c r="J4" s="558"/>
    </row>
    <row r="5" spans="1:12">
      <c r="A5" s="29"/>
      <c r="B5" s="30"/>
      <c r="C5" s="30"/>
      <c r="D5" s="30"/>
      <c r="E5" s="30"/>
      <c r="F5" s="30"/>
      <c r="G5" s="373"/>
      <c r="H5" s="374"/>
      <c r="I5" s="374"/>
      <c r="J5" s="30"/>
      <c r="K5" s="21"/>
      <c r="L5" s="21"/>
    </row>
    <row r="6" spans="1:12">
      <c r="A6" s="29" t="s">
        <v>288</v>
      </c>
      <c r="B6" s="30"/>
      <c r="C6" s="30"/>
      <c r="D6" s="30"/>
      <c r="E6" s="30"/>
      <c r="F6" s="30"/>
      <c r="G6" s="30"/>
      <c r="H6" s="30"/>
      <c r="I6" s="30"/>
      <c r="J6" s="30"/>
      <c r="K6" s="21"/>
      <c r="L6" s="21"/>
    </row>
    <row r="7" spans="1:12">
      <c r="A7" s="29"/>
      <c r="B7" s="30"/>
      <c r="C7" s="30"/>
      <c r="D7" s="30"/>
      <c r="E7" s="30"/>
      <c r="F7" s="30"/>
      <c r="G7" s="30"/>
      <c r="H7" s="30"/>
      <c r="I7" s="30"/>
      <c r="J7" s="30"/>
    </row>
    <row r="8" spans="1:12">
      <c r="A8" s="29"/>
      <c r="B8" s="30"/>
      <c r="C8" s="30"/>
      <c r="D8" s="30"/>
      <c r="E8" s="30"/>
      <c r="F8" s="30"/>
      <c r="G8" s="30"/>
      <c r="H8" s="30"/>
      <c r="I8" s="30"/>
      <c r="J8" s="30"/>
    </row>
    <row r="9" spans="1:12">
      <c r="A9" s="29"/>
      <c r="B9" s="30"/>
      <c r="C9" s="30"/>
      <c r="D9" s="30"/>
      <c r="E9" s="30"/>
      <c r="F9" s="559" t="s">
        <v>403</v>
      </c>
      <c r="G9" s="559"/>
      <c r="H9" s="559"/>
      <c r="I9" s="559"/>
      <c r="J9" s="202"/>
      <c r="K9" s="202"/>
    </row>
    <row r="10" spans="1:12">
      <c r="A10" s="29"/>
      <c r="B10" s="30"/>
      <c r="C10" s="30"/>
      <c r="D10" s="30"/>
      <c r="E10" s="218"/>
      <c r="F10" s="559" t="s">
        <v>404</v>
      </c>
      <c r="G10" s="559"/>
      <c r="H10" s="559"/>
      <c r="I10" s="559"/>
      <c r="J10" s="203"/>
      <c r="K10" s="202" t="s">
        <v>307</v>
      </c>
    </row>
    <row r="11" spans="1:12">
      <c r="A11" s="29"/>
      <c r="B11" s="30"/>
      <c r="C11" s="30"/>
      <c r="D11" s="30"/>
      <c r="E11" s="30"/>
      <c r="F11" s="33"/>
      <c r="G11" s="33"/>
      <c r="H11" s="33"/>
      <c r="I11" s="33"/>
      <c r="J11" s="33"/>
      <c r="K11" s="202" t="s">
        <v>308</v>
      </c>
    </row>
    <row r="12" spans="1:12">
      <c r="A12" s="29"/>
      <c r="B12" s="30"/>
      <c r="C12" s="30"/>
      <c r="D12" s="30"/>
      <c r="E12" s="30"/>
      <c r="F12" s="30"/>
      <c r="G12" s="30"/>
      <c r="H12" s="30"/>
      <c r="I12" s="30"/>
      <c r="J12" s="30"/>
    </row>
    <row r="13" spans="1:12">
      <c r="A13" s="29"/>
      <c r="B13" s="30"/>
      <c r="C13" s="30"/>
      <c r="D13" s="30"/>
      <c r="E13" s="30"/>
      <c r="F13" s="30"/>
      <c r="G13" s="30"/>
      <c r="H13" s="30"/>
      <c r="I13" s="30"/>
      <c r="J13" s="30"/>
    </row>
    <row r="14" spans="1:12" ht="18.75" customHeight="1">
      <c r="A14" s="540" t="s">
        <v>386</v>
      </c>
      <c r="B14" s="541"/>
      <c r="C14" s="541"/>
      <c r="D14" s="541"/>
      <c r="E14" s="541"/>
      <c r="F14" s="541"/>
      <c r="G14" s="541"/>
      <c r="H14" s="541"/>
      <c r="I14" s="541"/>
      <c r="J14" s="541"/>
    </row>
    <row r="15" spans="1:12">
      <c r="A15" s="29"/>
      <c r="B15" s="30"/>
      <c r="C15" s="30"/>
      <c r="D15" s="30"/>
      <c r="E15" s="30"/>
      <c r="F15" s="30"/>
      <c r="G15" s="30"/>
      <c r="H15" s="30"/>
      <c r="I15" s="30"/>
      <c r="J15" s="30"/>
    </row>
    <row r="16" spans="1:12">
      <c r="A16" s="29"/>
      <c r="B16" s="30"/>
      <c r="C16" s="30"/>
      <c r="D16" s="30"/>
      <c r="E16" s="30"/>
      <c r="F16" s="30"/>
      <c r="G16" s="30"/>
      <c r="H16" s="30"/>
      <c r="I16" s="30"/>
      <c r="J16" s="30"/>
    </row>
    <row r="17" spans="1:10">
      <c r="A17" s="29"/>
      <c r="B17" s="30"/>
      <c r="C17" s="30"/>
      <c r="D17" s="30"/>
      <c r="E17" s="30"/>
      <c r="F17" s="30"/>
      <c r="G17" s="30"/>
      <c r="H17" s="30"/>
      <c r="I17" s="30"/>
      <c r="J17" s="30"/>
    </row>
    <row r="18" spans="1:10" ht="60" customHeight="1">
      <c r="A18" s="150"/>
      <c r="B18" s="539" t="s">
        <v>387</v>
      </c>
      <c r="C18" s="539"/>
      <c r="D18" s="539"/>
      <c r="E18" s="539"/>
      <c r="F18" s="539"/>
      <c r="G18" s="539"/>
      <c r="H18" s="539"/>
      <c r="I18" s="539"/>
      <c r="J18" s="30"/>
    </row>
    <row r="19" spans="1:10">
      <c r="A19" s="29"/>
      <c r="B19" s="30"/>
      <c r="C19" s="30"/>
      <c r="D19" s="30"/>
      <c r="E19" s="30"/>
      <c r="F19" s="30"/>
      <c r="G19" s="30"/>
      <c r="H19" s="30"/>
      <c r="I19" s="30"/>
      <c r="J19" s="30"/>
    </row>
    <row r="20" spans="1:10">
      <c r="A20" s="29"/>
      <c r="B20" s="30"/>
      <c r="C20" s="30"/>
      <c r="D20" s="30"/>
      <c r="E20" s="30"/>
      <c r="F20" s="30"/>
      <c r="G20" s="30"/>
      <c r="H20" s="30"/>
      <c r="I20" s="30"/>
      <c r="J20" s="30"/>
    </row>
    <row r="21" spans="1:10">
      <c r="A21" s="29"/>
      <c r="B21" s="30"/>
      <c r="C21" s="30"/>
      <c r="D21" s="30"/>
      <c r="E21" s="30"/>
      <c r="F21" s="30"/>
      <c r="G21" s="30"/>
      <c r="H21" s="30"/>
      <c r="I21" s="30"/>
      <c r="J21" s="30"/>
    </row>
    <row r="22" spans="1:10" ht="30" customHeight="1">
      <c r="A22" s="151"/>
      <c r="B22" s="152">
        <v>1</v>
      </c>
      <c r="C22" s="543" t="s">
        <v>234</v>
      </c>
      <c r="D22" s="543"/>
      <c r="E22" s="543"/>
      <c r="F22" s="543"/>
      <c r="G22" s="543"/>
      <c r="H22" s="543"/>
      <c r="I22" s="543"/>
      <c r="J22" s="150"/>
    </row>
    <row r="23" spans="1:10">
      <c r="A23" s="153"/>
      <c r="B23" s="30"/>
      <c r="C23" s="30"/>
      <c r="D23" s="30"/>
      <c r="E23" s="30"/>
      <c r="F23" s="30"/>
      <c r="G23" s="30"/>
      <c r="H23" s="30"/>
      <c r="I23" s="30"/>
      <c r="J23" s="30"/>
    </row>
    <row r="24" spans="1:10">
      <c r="A24" s="153"/>
      <c r="B24" s="30"/>
      <c r="C24" s="30"/>
      <c r="D24" s="30"/>
      <c r="E24" s="30"/>
      <c r="F24" s="31" t="str">
        <f>IF(G24="","金","")</f>
        <v>金</v>
      </c>
      <c r="G24" s="545"/>
      <c r="H24" s="545"/>
      <c r="I24" s="30" t="s">
        <v>54</v>
      </c>
      <c r="J24" s="30"/>
    </row>
    <row r="25" spans="1:10">
      <c r="A25" s="29"/>
      <c r="B25" s="30"/>
      <c r="C25" s="30"/>
      <c r="D25" s="30"/>
      <c r="E25" s="30"/>
      <c r="F25" s="30"/>
      <c r="G25" s="30"/>
      <c r="H25" s="30"/>
      <c r="I25" s="30"/>
      <c r="J25" s="30"/>
    </row>
    <row r="26" spans="1:10" s="233" customFormat="1">
      <c r="A26" s="280"/>
      <c r="B26" s="152">
        <v>2</v>
      </c>
      <c r="C26" s="546" t="s">
        <v>397</v>
      </c>
      <c r="D26" s="546"/>
      <c r="E26" s="546"/>
      <c r="F26" s="546"/>
      <c r="G26" s="546"/>
      <c r="H26" s="546"/>
      <c r="I26" s="546"/>
      <c r="J26" s="281"/>
    </row>
    <row r="27" spans="1:10" s="233" customFormat="1">
      <c r="A27" s="282"/>
    </row>
    <row r="28" spans="1:10" s="233" customFormat="1">
      <c r="A28" s="282"/>
      <c r="F28" s="283" t="str">
        <f>IF(G28="","金","")</f>
        <v>金</v>
      </c>
      <c r="G28" s="547"/>
      <c r="H28" s="547"/>
      <c r="I28" s="233" t="s">
        <v>92</v>
      </c>
    </row>
    <row r="29" spans="1:10">
      <c r="A29" s="29"/>
      <c r="B29" s="30"/>
      <c r="C29" s="30"/>
      <c r="D29" s="30"/>
      <c r="E29" s="30"/>
      <c r="F29" s="30"/>
      <c r="G29" s="30"/>
      <c r="H29" s="30"/>
      <c r="I29" s="30"/>
      <c r="J29" s="30"/>
    </row>
    <row r="30" spans="1:10" ht="30" customHeight="1">
      <c r="A30" s="151"/>
      <c r="B30" s="152">
        <v>3</v>
      </c>
      <c r="C30" s="543" t="s">
        <v>53</v>
      </c>
      <c r="D30" s="543"/>
      <c r="E30" s="543"/>
      <c r="F30" s="543"/>
      <c r="G30" s="543"/>
      <c r="H30" s="543"/>
      <c r="I30" s="543"/>
      <c r="J30" s="150"/>
    </row>
    <row r="31" spans="1:10">
      <c r="A31" s="153"/>
      <c r="B31" s="30"/>
      <c r="C31" s="30"/>
      <c r="D31" s="30"/>
      <c r="E31" s="30"/>
      <c r="F31" s="30"/>
      <c r="G31" s="30"/>
      <c r="H31" s="30"/>
      <c r="I31" s="30"/>
      <c r="J31" s="30"/>
    </row>
    <row r="32" spans="1:10">
      <c r="A32" s="153"/>
      <c r="B32" s="30"/>
      <c r="C32" s="30"/>
      <c r="D32" s="30"/>
      <c r="E32" s="30"/>
      <c r="F32" s="31" t="str">
        <f>IF(G32="","金","")</f>
        <v>金</v>
      </c>
      <c r="G32" s="545"/>
      <c r="H32" s="545"/>
      <c r="I32" s="30" t="s">
        <v>54</v>
      </c>
      <c r="J32" s="30"/>
    </row>
    <row r="33" spans="1:10" s="233" customFormat="1">
      <c r="A33" s="284"/>
      <c r="B33" s="152">
        <v>4</v>
      </c>
      <c r="C33" s="548" t="s">
        <v>398</v>
      </c>
      <c r="D33" s="548"/>
      <c r="E33" s="548"/>
      <c r="F33" s="548"/>
      <c r="G33" s="548"/>
      <c r="H33" s="548"/>
      <c r="I33" s="548"/>
      <c r="J33" s="281"/>
    </row>
    <row r="34" spans="1:10" s="233" customFormat="1">
      <c r="A34" s="282"/>
    </row>
    <row r="35" spans="1:10" s="233" customFormat="1">
      <c r="A35" s="282"/>
      <c r="F35" s="283" t="str">
        <f>IF(G35="","金","")</f>
        <v>金</v>
      </c>
      <c r="G35" s="547"/>
      <c r="H35" s="547"/>
      <c r="I35" s="233" t="s">
        <v>92</v>
      </c>
    </row>
    <row r="36" spans="1:10">
      <c r="A36" s="29"/>
      <c r="B36" s="30"/>
      <c r="C36" s="30"/>
      <c r="D36" s="30"/>
      <c r="E36" s="30"/>
      <c r="F36" s="30"/>
      <c r="G36" s="30"/>
      <c r="H36" s="30"/>
      <c r="I36" s="30"/>
      <c r="J36" s="30"/>
    </row>
    <row r="37" spans="1:10">
      <c r="A37" s="151"/>
      <c r="B37" s="154">
        <v>5</v>
      </c>
      <c r="C37" s="544" t="s">
        <v>55</v>
      </c>
      <c r="D37" s="544"/>
      <c r="E37" s="544"/>
      <c r="F37" s="544"/>
      <c r="G37" s="544"/>
      <c r="H37" s="544"/>
      <c r="I37" s="544"/>
      <c r="J37" s="30"/>
    </row>
    <row r="38" spans="1:10" ht="30" customHeight="1">
      <c r="A38" s="155"/>
      <c r="B38" s="156"/>
      <c r="C38" s="542" t="s">
        <v>420</v>
      </c>
      <c r="D38" s="542"/>
      <c r="E38" s="542"/>
      <c r="F38" s="542"/>
      <c r="G38" s="542"/>
      <c r="H38" s="542"/>
      <c r="I38" s="542"/>
      <c r="J38" s="30"/>
    </row>
    <row r="39" spans="1:10">
      <c r="A39" s="30"/>
      <c r="B39" s="30"/>
      <c r="C39" s="542"/>
      <c r="D39" s="542"/>
      <c r="E39" s="542"/>
      <c r="F39" s="542"/>
      <c r="G39" s="542"/>
      <c r="H39" s="542"/>
      <c r="I39" s="542"/>
      <c r="J39" s="30"/>
    </row>
    <row r="40" spans="1:10">
      <c r="A40" s="30"/>
      <c r="B40" s="30"/>
      <c r="C40" s="30"/>
      <c r="D40" s="30"/>
      <c r="E40" s="30"/>
      <c r="F40" s="30"/>
      <c r="G40" s="30"/>
      <c r="H40" s="30"/>
      <c r="I40" s="30"/>
      <c r="J40" s="30"/>
    </row>
    <row r="41" spans="1:10">
      <c r="A41" s="30"/>
      <c r="B41" s="30"/>
      <c r="C41" s="30"/>
      <c r="D41" s="30"/>
      <c r="E41" s="30"/>
      <c r="F41" s="30"/>
      <c r="G41" s="30"/>
      <c r="H41" s="30"/>
      <c r="I41" s="30"/>
      <c r="J41" s="30"/>
    </row>
    <row r="42" spans="1:10">
      <c r="A42" s="30"/>
      <c r="B42" s="30"/>
      <c r="C42" s="30"/>
      <c r="D42" s="30"/>
      <c r="E42" s="30"/>
      <c r="F42" s="30"/>
      <c r="G42" s="30"/>
      <c r="H42" s="30"/>
      <c r="I42" s="30"/>
      <c r="J42" s="30"/>
    </row>
    <row r="43" spans="1:10">
      <c r="A43" s="30"/>
      <c r="B43" s="30"/>
      <c r="C43" s="30"/>
      <c r="D43" s="30"/>
      <c r="E43" s="30"/>
      <c r="F43" s="30"/>
      <c r="G43" s="30"/>
      <c r="H43" s="30"/>
      <c r="I43" s="30"/>
      <c r="J43" s="30"/>
    </row>
    <row r="44" spans="1:10">
      <c r="A44" s="30"/>
      <c r="B44" s="30"/>
      <c r="C44" s="30"/>
      <c r="D44" s="30"/>
      <c r="E44" s="30"/>
      <c r="F44" s="30"/>
      <c r="G44" s="30"/>
      <c r="H44" s="30"/>
      <c r="I44" s="30"/>
      <c r="J44" s="30"/>
    </row>
    <row r="45" spans="1:10">
      <c r="A45" s="30"/>
      <c r="B45" s="30"/>
      <c r="C45" s="30"/>
      <c r="D45" s="30"/>
      <c r="E45" s="30"/>
      <c r="F45" s="30"/>
      <c r="G45" s="30"/>
      <c r="H45" s="30"/>
      <c r="I45" s="30"/>
      <c r="J45" s="30"/>
    </row>
    <row r="46" spans="1:10">
      <c r="A46" s="30"/>
      <c r="B46" s="30"/>
      <c r="C46" s="30"/>
      <c r="D46" s="30"/>
      <c r="E46" s="30"/>
      <c r="F46" s="30"/>
      <c r="G46" s="30"/>
      <c r="H46" s="30"/>
      <c r="I46" s="30"/>
      <c r="J46" s="30"/>
    </row>
    <row r="47" spans="1:10">
      <c r="A47" s="30"/>
      <c r="B47" s="30"/>
      <c r="C47" s="30"/>
      <c r="D47" s="30"/>
      <c r="E47" s="30"/>
      <c r="F47" s="30"/>
      <c r="G47" s="30"/>
      <c r="H47" s="30"/>
      <c r="I47" s="30"/>
      <c r="J47" s="30"/>
    </row>
    <row r="48" spans="1:10">
      <c r="A48" s="30"/>
      <c r="B48" s="30"/>
      <c r="C48" s="30"/>
      <c r="D48" s="30"/>
      <c r="E48" s="30"/>
      <c r="F48" s="30"/>
      <c r="G48" s="30"/>
      <c r="H48" s="30"/>
      <c r="I48" s="30"/>
      <c r="J48" s="30"/>
    </row>
    <row r="49" spans="1:10">
      <c r="A49" s="30"/>
      <c r="B49" s="30"/>
      <c r="C49" s="30"/>
      <c r="D49" s="30"/>
      <c r="E49" s="30"/>
      <c r="F49" s="30"/>
      <c r="G49" s="30"/>
      <c r="H49" s="30"/>
      <c r="I49" s="30"/>
      <c r="J49" s="30"/>
    </row>
    <row r="50" spans="1:10">
      <c r="A50" s="30"/>
      <c r="B50" s="30"/>
      <c r="C50" s="30"/>
      <c r="D50" s="30"/>
      <c r="E50" s="30"/>
      <c r="F50" s="30"/>
      <c r="G50" s="30"/>
      <c r="H50" s="30"/>
      <c r="I50" s="30"/>
      <c r="J50" s="30"/>
    </row>
    <row r="51" spans="1:10">
      <c r="A51" s="30"/>
      <c r="B51" s="30"/>
      <c r="C51" s="30"/>
      <c r="D51" s="30"/>
      <c r="E51" s="30"/>
      <c r="F51" s="30"/>
      <c r="G51" s="30"/>
      <c r="H51" s="30"/>
      <c r="I51" s="30"/>
      <c r="J51" s="30"/>
    </row>
  </sheetData>
  <mergeCells count="17">
    <mergeCell ref="C38:I39"/>
    <mergeCell ref="C22:I22"/>
    <mergeCell ref="C30:I30"/>
    <mergeCell ref="C37:I37"/>
    <mergeCell ref="G24:H24"/>
    <mergeCell ref="G32:H32"/>
    <mergeCell ref="C26:I26"/>
    <mergeCell ref="G28:H28"/>
    <mergeCell ref="C33:I33"/>
    <mergeCell ref="G35:H35"/>
    <mergeCell ref="H3:J3"/>
    <mergeCell ref="H4:J4"/>
    <mergeCell ref="F10:I10"/>
    <mergeCell ref="F9:I9"/>
    <mergeCell ref="B18:I18"/>
    <mergeCell ref="G5:I5"/>
    <mergeCell ref="A14:J14"/>
  </mergeCells>
  <phoneticPr fontId="2"/>
  <printOptions horizontalCentered="1"/>
  <pageMargins left="0.70866141732283472" right="0.70866141732283472" top="0.94488188976377963" bottom="0.9448818897637796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様式１－１</vt:lpstr>
      <vt:lpstr>様式１－１　別紙1 経費所要額調</vt:lpstr>
      <vt:lpstr>様式１－１　別紙2 事業計画書</vt:lpstr>
      <vt:lpstr>様式２－１</vt:lpstr>
      <vt:lpstr>様式２－１　別紙1 経費所要額精算書</vt:lpstr>
      <vt:lpstr>様式２－１_別紙2 事業実績報告書</vt:lpstr>
      <vt:lpstr>様式３</vt:lpstr>
      <vt:lpstr>様式３_別表</vt:lpstr>
      <vt:lpstr>様式４－１</vt:lpstr>
      <vt:lpstr>様式５</vt:lpstr>
      <vt:lpstr>管理用（このシートは削除しないでください）</vt:lpstr>
      <vt:lpstr>'様式１－１'!Print_Area</vt:lpstr>
      <vt:lpstr>'様式１－１　別紙1 経費所要額調'!Print_Area</vt:lpstr>
      <vt:lpstr>'様式１－１　別紙2 事業計画書'!Print_Area</vt:lpstr>
      <vt:lpstr>'様式２－１'!Print_Area</vt:lpstr>
      <vt:lpstr>'様式２－１　別紙1 経費所要額精算書'!Print_Area</vt:lpstr>
      <vt:lpstr>'様式２－１_別紙2 事業実績報告書'!Print_Area</vt:lpstr>
      <vt:lpstr>様式３!Print_Area</vt:lpstr>
      <vt:lpstr>様式３_別表!Print_Area</vt:lpstr>
      <vt:lpstr>'様式４－１'!Print_Area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補助金調書　第１号様式</dc:title>
  <dc:creator>石原 寛人(ishihara-hiroto)</dc:creator>
  <cp:lastModifiedBy>黒田　裕介</cp:lastModifiedBy>
  <cp:revision>2</cp:revision>
  <cp:lastPrinted>2025-10-09T07:09:26Z</cp:lastPrinted>
  <dcterms:created xsi:type="dcterms:W3CDTF">2017-10-26T07:12:00Z</dcterms:created>
  <dcterms:modified xsi:type="dcterms:W3CDTF">2026-01-14T01:34:44Z</dcterms:modified>
</cp:coreProperties>
</file>