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430B33AC-8A57-4DE9-B5E1-E66BA4414B0A}" xr6:coauthVersionLast="47" xr6:coauthVersionMax="47" xr10:uidLastSave="{00000000-0000-0000-0000-000000000000}"/>
  <workbookProtection workbookAlgorithmName="SHA-512" workbookHashValue="uR4XtiPPZWuDsP5ENacDUmA8LFw4RMm5MTpiD9JGOL5TvknTycfcUNdzJSgoeRWEc/F7wk+rdSP30S5b+qQjxw==" workbookSaltValue="KH1KRuIHpr4WvlPZYXwfcA==" workbookSpinCount="100000" lockStructure="1"/>
  <bookViews>
    <workbookView xWindow="10" yWindow="1140" windowWidth="22550" windowHeight="1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W10" i="4"/>
  <c r="I10" i="4"/>
  <c r="B10"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<sst xmlns="http://schemas.openxmlformats.org/spreadsheetml/2006/main" count="228" uniqueCount="112">
  <si>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</si>
  <si>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</si>
  <si>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</si>
  <si>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</si>
  <si>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</si>
  <si>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</si>
  <si>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</si>
  <si>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</si>
  <si>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</si>
  <si>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</si>
  <si>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</si>
  <si>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</si>
  <si>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</si>
  <si>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</si>
  <si>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</si>
  <si>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</si>
  <si>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</si>
  <si>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</si>
  <si>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</si>
  <si>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</si>
  <si>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</si>
  <si>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</si>
  <si>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</si>
  <si>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</si>
  <si>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</si>
  <si>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</si>
  <si>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</si>
  <si>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</si>
  <si>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</si>
  <si>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</si>
  <si>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</si>
  <si>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</si>
  <si>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</si>
  <si>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</si>
  <si>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</si>
  <si>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</si>
  <si>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</si>
  <si>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</si>
  <si>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</si>
  <si>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</si>
  <si>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</si>
  <si>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</si>
  <si>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</si>
  <si>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</si>
  <si>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</si>
  <si>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</si>
  <si>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</si>
  <si>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</si>
  <si>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</si>
  <si>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</si>
  <si>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</si>
  <si>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</si>
  <si>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</si>
  <si>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</si>
  <si>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</si>
  <si>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</si>
  <si>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</si>
  <si>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</si>
  <si>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</si>
  <si>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</si>
  <si>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</si>
  <si>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</si>
  <si>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</si>
  <si>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</si>
  <si>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</si>
  <si>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</si>
  <si>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</si>
  <si>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</si>
  <si>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</si>
  <si>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</si>
  <si>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</si>
  <si>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</si>
  <si>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</si>
  <si>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</si>
  <si>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</si>
  <si>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</si>
  <si>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</si>
  <si>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</si>
  <si>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</si>
  <si>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</si>
  <si>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</si>
  <si>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</si>
  <si>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</si>
  <si>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</si>
  <si>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</si>
  <si>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</si>
  <si>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</si>
  <si>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</si>
  <si>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</si>
  <si>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</si>
  <si>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</si>
  <si>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</si>
  <si>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</si>
  <si>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半田市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</si>
  <si>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</si>
  <si>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</si>
  <si>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</si>
  <si>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</si>
  <si>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</si>
  <si>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</si>
  <si>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</si>
  <si>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</si>
  <si>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</si>
  <si>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</si>
  <si>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</si>
  <si>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</si>
  <si>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</si>
  <si>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</si>
  <si>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</si>
  <si>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①有形固定資産減価償却率は年々上昇しており、管路等の布設替え及び改良工事を実施しているものの、償却資産全般の老朽化は進行していることが分かります。
②管路経年化率は、旧土地区画整理事業においてまとめて整備し法定耐用年数を経過した管路延長が、年間更新する管路延長を大きく上回るために上昇しました。この傾向は今後も継続して増加する見込みです。
③管路更新率は、安定供給事業に伴う管路網整備および分譲地内布設管の受贈等に伴い新設した配水管が増えたことにより総延長は延びたものの、旧土地区画整理事業区域内における法定耐用年数を経過した老朽管（小口径）の更新・再構築を面的に取り組んだことなどにより、更新率が上昇しました。
</t>
    <rPh sb="1" eb="3">
      <t>ユウケイ</t>
    </rPh>
    <rPh sb="3" eb="5">
      <t>コテイ</t>
    </rPh>
    <rPh sb="5" eb="7">
      <t>シサン</t>
    </rPh>
    <rPh sb="7" eb="9">
      <t>ゲンカ</t>
    </rPh>
    <rPh sb="9" eb="11">
      <t>ショウキャク</t>
    </rPh>
    <rPh sb="11" eb="12">
      <t>リツ</t>
    </rPh>
    <rPh sb="13" eb="17">
      <t>ネンネンジョウショウ</t>
    </rPh>
    <rPh sb="67" eb="68">
      <t>ワ</t>
    </rPh>
    <rPh sb="83" eb="84">
      <t>キュウ</t>
    </rPh>
    <rPh sb="84" eb="86">
      <t>トチ</t>
    </rPh>
    <rPh sb="86" eb="88">
      <t>クカク</t>
    </rPh>
    <rPh sb="88" eb="90">
      <t>セイリ</t>
    </rPh>
    <rPh sb="90" eb="92">
      <t>ジギョウ</t>
    </rPh>
    <rPh sb="100" eb="102">
      <t>セイビ</t>
    </rPh>
    <rPh sb="103" eb="105">
      <t>ホウテイ</t>
    </rPh>
    <rPh sb="105" eb="107">
      <t>タイヨウ</t>
    </rPh>
    <rPh sb="107" eb="109">
      <t>ネンスウ</t>
    </rPh>
    <rPh sb="110" eb="112">
      <t>ケイカ</t>
    </rPh>
    <rPh sb="114" eb="115">
      <t>カン</t>
    </rPh>
    <rPh sb="115" eb="116">
      <t>ロ</t>
    </rPh>
    <rPh sb="116" eb="118">
      <t>エンチョウ</t>
    </rPh>
    <rPh sb="120" eb="122">
      <t>ネンカン</t>
    </rPh>
    <rPh sb="122" eb="124">
      <t>コウシン</t>
    </rPh>
    <rPh sb="126" eb="128">
      <t>カンロ</t>
    </rPh>
    <rPh sb="128" eb="130">
      <t>エンチョウ</t>
    </rPh>
    <rPh sb="131" eb="132">
      <t>オオ</t>
    </rPh>
    <rPh sb="134" eb="136">
      <t>ウワマワ</t>
    </rPh>
    <rPh sb="140" eb="142">
      <t>ジョウショウ</t>
    </rPh>
    <rPh sb="149" eb="151">
      <t>ケイコウ</t>
    </rPh>
    <rPh sb="152" eb="154">
      <t>コンゴ</t>
    </rPh>
    <rPh sb="155" eb="157">
      <t>ケイゾク</t>
    </rPh>
    <rPh sb="159" eb="161">
      <t>ゾウカ</t>
    </rPh>
    <rPh sb="163" eb="165">
      <t>ミコ</t>
    </rPh>
    <rPh sb="178" eb="180">
      <t>アンテイ</t>
    </rPh>
    <rPh sb="180" eb="182">
      <t>キョウキュウ</t>
    </rPh>
    <rPh sb="182" eb="184">
      <t>ジギョウ</t>
    </rPh>
    <rPh sb="185" eb="186">
      <t>トモナ</t>
    </rPh>
    <rPh sb="187" eb="189">
      <t>カンロ</t>
    </rPh>
    <rPh sb="189" eb="190">
      <t>モウ</t>
    </rPh>
    <rPh sb="190" eb="192">
      <t>セイビ</t>
    </rPh>
    <rPh sb="198" eb="199">
      <t>ナイ</t>
    </rPh>
    <rPh sb="199" eb="202">
      <t>フセツカン</t>
    </rPh>
    <rPh sb="203" eb="205">
      <t>ジュゾウ</t>
    </rPh>
    <rPh sb="236" eb="237">
      <t>キュウ</t>
    </rPh>
    <rPh sb="237" eb="239">
      <t>トチ</t>
    </rPh>
    <rPh sb="239" eb="241">
      <t>クカク</t>
    </rPh>
    <rPh sb="241" eb="243">
      <t>セイリ</t>
    </rPh>
    <rPh sb="243" eb="245">
      <t>ジギョウ</t>
    </rPh>
    <rPh sb="245" eb="248">
      <t>クイキナイ</t>
    </rPh>
    <rPh sb="252" eb="254">
      <t>ホウテイ</t>
    </rPh>
    <rPh sb="254" eb="256">
      <t>タイヨウ</t>
    </rPh>
    <rPh sb="256" eb="258">
      <t>ネンスウ</t>
    </rPh>
    <rPh sb="259" eb="261">
      <t>ケイカ</t>
    </rPh>
    <rPh sb="263" eb="266">
      <t>ロウキュウカン</t>
    </rPh>
    <rPh sb="267" eb="270">
      <t>ショウコウケイ</t>
    </rPh>
    <rPh sb="272" eb="274">
      <t>コウシン</t>
    </rPh>
    <rPh sb="275" eb="278">
      <t>サイコウチク</t>
    </rPh>
    <rPh sb="279" eb="281">
      <t>メンテキ</t>
    </rPh>
    <rPh sb="295" eb="298">
      <t>コウシンリツ</t>
    </rPh>
    <rPh sb="299" eb="301">
      <t>ジョウショウ</t>
    </rPh>
    <phoneticPr fontId="4"/>
  </si>
  <si>
    <t>①経常収支比率は、100％以上で収益で費用が賄えていることを示しています。令和５年度はシステム関連費用の増のため、令和４年度と比較して低下しており、令和６年度は、令和４年度とと比べて費用は同程度ですが、給水収益が減少したことで低下しています。
②累積欠損金比率は、累積欠損金が発生していないため０％です。
③流動比率は、100％以上のため当面の支払い能力は問題はありません。
④企業債残高対給水収益比率は、令和６年度は借入を行っていないため減少しています。しかし、今後も地震対策を優先的に行う計画であり、借入額は増加する予定です。
⑤料金回収率は、100％を下回っている年度は水道料金の基本料金を減免したためであり、令和６年度は100％を超えています。しかし、受水費の値上げ等により費用は増加しているため、低下傾向にあります。
⑥給水原価は、受水費の値上げによる費用増と、前年度のシステム関連費用がなくなったことによる費用減が相殺され、経常費用は減少、年間総有収水量も減少し、経常費用の減少が年間有収水量の減少を上回ったため、減少しました。
⑦施設利用率は、配水量が減少していることから減少傾向ですが、全国平均値、類似団体平均値と比べて高い数値であり、効率的に施設を利用できていることが分かります。
⑧有収率が低下傾向である原因は、管路の老朽化に伴う漏水の増加が一因と考えられます。令和６年度に上昇に転じたのは、令和５年度から法定耐用年数を経過した老朽管更新を面的に実施しているところであり、区域内の漏水事故が減少傾向にあることから、有収率の増加に寄与したものと考えられます。</t>
    <rPh sb="57" eb="59">
      <t>レイワ</t>
    </rPh>
    <rPh sb="74" eb="76">
      <t>レイワ</t>
    </rPh>
    <rPh sb="77" eb="79">
      <t>ネンド</t>
    </rPh>
    <rPh sb="88" eb="89">
      <t>クラ</t>
    </rPh>
    <rPh sb="91" eb="93">
      <t>ヒヨウ</t>
    </rPh>
    <rPh sb="94" eb="97">
      <t>ドウテイド</t>
    </rPh>
    <rPh sb="101" eb="105">
      <t>キュウスイシュウエキ</t>
    </rPh>
    <rPh sb="106" eb="108">
      <t>ゲンショウ</t>
    </rPh>
    <rPh sb="113" eb="115">
      <t>テイカ</t>
    </rPh>
    <rPh sb="203" eb="205">
      <t>レイワ</t>
    </rPh>
    <rPh sb="206" eb="208">
      <t>ネンド</t>
    </rPh>
    <rPh sb="209" eb="211">
      <t>カリイレ</t>
    </rPh>
    <rPh sb="212" eb="213">
      <t>オコナ</t>
    </rPh>
    <rPh sb="220" eb="222">
      <t>ゲンショウ</t>
    </rPh>
    <rPh sb="330" eb="333">
      <t>ジュスイヒ</t>
    </rPh>
    <rPh sb="334" eb="336">
      <t>ネア</t>
    </rPh>
    <rPh sb="337" eb="338">
      <t>トウ</t>
    </rPh>
    <rPh sb="341" eb="343">
      <t>ヒヨウ</t>
    </rPh>
    <rPh sb="353" eb="355">
      <t>テイカ</t>
    </rPh>
    <rPh sb="355" eb="357">
      <t>ケイコウ</t>
    </rPh>
    <rPh sb="371" eb="374">
      <t>ジュスイヒ</t>
    </rPh>
    <rPh sb="375" eb="377">
      <t>ネア</t>
    </rPh>
    <rPh sb="381" eb="384">
      <t>ヒヨウゾウ</t>
    </rPh>
    <rPh sb="386" eb="389">
      <t>ゼンネンド</t>
    </rPh>
    <rPh sb="394" eb="398">
      <t>カンレンヒヨウ</t>
    </rPh>
    <rPh sb="409" eb="411">
      <t>ヒヨウ</t>
    </rPh>
    <rPh sb="411" eb="412">
      <t>ゲン</t>
    </rPh>
    <rPh sb="413" eb="415">
      <t>ソウサイ</t>
    </rPh>
    <rPh sb="418" eb="420">
      <t>ケイジョウ</t>
    </rPh>
    <rPh sb="423" eb="425">
      <t>ゲンショウ</t>
    </rPh>
    <rPh sb="438" eb="442">
      <t>ケイジョウヒヨウ</t>
    </rPh>
    <rPh sb="443" eb="445">
      <t>ゲンショウ</t>
    </rPh>
    <rPh sb="463" eb="465">
      <t>ゲンショウ</t>
    </rPh>
    <rPh sb="479" eb="482">
      <t>ハイスイリョウ</t>
    </rPh>
    <rPh sb="483" eb="485">
      <t>ゲンショウ</t>
    </rPh>
    <rPh sb="493" eb="495">
      <t>ゲンショウ</t>
    </rPh>
    <rPh sb="495" eb="497">
      <t>ケイコウ</t>
    </rPh>
    <rPh sb="557" eb="559">
      <t>ケイコウ</t>
    </rPh>
    <rPh sb="591" eb="593">
      <t>レイワ</t>
    </rPh>
    <rPh sb="594" eb="596">
      <t>ネンド</t>
    </rPh>
    <rPh sb="597" eb="599">
      <t>ジョウショウ</t>
    </rPh>
    <rPh sb="600" eb="601">
      <t>テン</t>
    </rPh>
    <rPh sb="606" eb="608">
      <t>レイワ</t>
    </rPh>
    <rPh sb="609" eb="611">
      <t>ネンド</t>
    </rPh>
    <rPh sb="613" eb="615">
      <t>ホウテイ</t>
    </rPh>
    <rPh sb="615" eb="617">
      <t>タイヨウ</t>
    </rPh>
    <rPh sb="617" eb="619">
      <t>ネンスウ</t>
    </rPh>
    <rPh sb="620" eb="622">
      <t>ケイカ</t>
    </rPh>
    <rPh sb="624" eb="627">
      <t>ロウキュウカン</t>
    </rPh>
    <rPh sb="627" eb="629">
      <t>コウシン</t>
    </rPh>
    <rPh sb="630" eb="632">
      <t>メンテキ</t>
    </rPh>
    <rPh sb="633" eb="635">
      <t>ジッシ</t>
    </rPh>
    <rPh sb="646" eb="649">
      <t>クイキナイ</t>
    </rPh>
    <rPh sb="650" eb="652">
      <t>ロウスイ</t>
    </rPh>
    <rPh sb="652" eb="654">
      <t>ジコ</t>
    </rPh>
    <rPh sb="655" eb="657">
      <t>ゲンショウ</t>
    </rPh>
    <rPh sb="657" eb="659">
      <t>ケイコウ</t>
    </rPh>
    <rPh sb="667" eb="669">
      <t>ユウシュウ</t>
    </rPh>
    <rPh sb="669" eb="670">
      <t>リツ</t>
    </rPh>
    <rPh sb="671" eb="673">
      <t>ゾウカ</t>
    </rPh>
    <rPh sb="674" eb="676">
      <t>キヨ</t>
    </rPh>
    <rPh sb="681" eb="682">
      <t>カンガ</t>
    </rPh>
    <phoneticPr fontId="4"/>
  </si>
  <si>
    <t>１．の分析から、経営の健全性と効率性は当面の問題はないことが分かります。しかし、半田市の水道は県営水道から100％を受水しており、県営水道の値上げが経営に大きく影響を与えます。令和８年度の値上げにより費用が増加する見込みのため、令和７年度に水道料金等審議会を立ち上げ、水道料金について審議を行います。
また、２．の分析から水道施設の更新は計画的に実施しているものの、更新以上の速度で老朽化が進んでいることが分かります。旧土地区画整理事業区域を中心に、老朽管更新を進めていく予定としていますが、今後は水道施設の老朽度や経営状況等を勘案し、整備方針の取捨選択し、実施していく予定です。
令和２年度策定の半田市新水道ビジョンに掲げている「安心安全な水を安定的に供給する」という理念実現のために、さらなる費用削減と安定的な収益の確保が必要であり、引き続き効果的な対策を進めてまいります。</t>
    <rPh sb="3" eb="5">
      <t>ブンセキ</t>
    </rPh>
    <rPh sb="8" eb="10">
      <t>ケイエイ</t>
    </rPh>
    <rPh sb="11" eb="14">
      <t>ケンゼンセイ</t>
    </rPh>
    <rPh sb="15" eb="18">
      <t>コウリツセイ</t>
    </rPh>
    <rPh sb="19" eb="21">
      <t>トウメン</t>
    </rPh>
    <rPh sb="22" eb="24">
      <t>モンダイ</t>
    </rPh>
    <rPh sb="30" eb="31">
      <t>ワ</t>
    </rPh>
    <rPh sb="40" eb="43">
      <t>ハンダシ</t>
    </rPh>
    <rPh sb="47" eb="51">
      <t>ケンエイスイドウ</t>
    </rPh>
    <rPh sb="58" eb="60">
      <t>ジュスイ</t>
    </rPh>
    <rPh sb="65" eb="69">
      <t>ケンエイスイドウ</t>
    </rPh>
    <rPh sb="70" eb="72">
      <t>ネア</t>
    </rPh>
    <rPh sb="74" eb="76">
      <t>ケイエイ</t>
    </rPh>
    <rPh sb="77" eb="78">
      <t>オオ</t>
    </rPh>
    <rPh sb="80" eb="82">
      <t>エイキョウ</t>
    </rPh>
    <rPh sb="83" eb="84">
      <t>アタ</t>
    </rPh>
    <rPh sb="88" eb="90">
      <t>レイワ</t>
    </rPh>
    <rPh sb="91" eb="92">
      <t>ネン</t>
    </rPh>
    <rPh sb="92" eb="93">
      <t>ド</t>
    </rPh>
    <rPh sb="94" eb="96">
      <t>ネア</t>
    </rPh>
    <rPh sb="100" eb="102">
      <t>ヒヨウ</t>
    </rPh>
    <rPh sb="103" eb="105">
      <t>ゾウカ</t>
    </rPh>
    <rPh sb="107" eb="109">
      <t>ミコ</t>
    </rPh>
    <rPh sb="114" eb="116">
      <t>レイワ</t>
    </rPh>
    <rPh sb="117" eb="119">
      <t>ネンド</t>
    </rPh>
    <rPh sb="120" eb="125">
      <t>スイドウリョウキントウ</t>
    </rPh>
    <rPh sb="129" eb="130">
      <t>タ</t>
    </rPh>
    <rPh sb="131" eb="132">
      <t>ア</t>
    </rPh>
    <rPh sb="134" eb="138">
      <t>スイドウリョウキン</t>
    </rPh>
    <rPh sb="142" eb="144">
      <t>シンギ</t>
    </rPh>
    <rPh sb="145" eb="146">
      <t>オコナ</t>
    </rPh>
    <rPh sb="157" eb="159">
      <t>ブンセキ</t>
    </rPh>
    <rPh sb="161" eb="163">
      <t>スイドウ</t>
    </rPh>
    <rPh sb="163" eb="165">
      <t>シセツ</t>
    </rPh>
    <rPh sb="166" eb="168">
      <t>コウシン</t>
    </rPh>
    <rPh sb="169" eb="172">
      <t>ケイカクテキ</t>
    </rPh>
    <rPh sb="173" eb="175">
      <t>ジッシ</t>
    </rPh>
    <rPh sb="183" eb="187">
      <t>コウシンイジョウ</t>
    </rPh>
    <rPh sb="188" eb="190">
      <t>ソクド</t>
    </rPh>
    <rPh sb="191" eb="194">
      <t>ロウキュウカ</t>
    </rPh>
    <rPh sb="195" eb="196">
      <t>スス</t>
    </rPh>
    <rPh sb="203" eb="204">
      <t>ワ</t>
    </rPh>
    <rPh sb="210" eb="211">
      <t>カカ</t>
    </rPh>
    <rPh sb="216" eb="218">
      <t>アンシン</t>
    </rPh>
    <rPh sb="218" eb="220">
      <t>クイキ</t>
    </rPh>
    <rPh sb="221" eb="222">
      <t>ミズ</t>
    </rPh>
    <rPh sb="223" eb="226">
      <t>アンテイテキ</t>
    </rPh>
    <rPh sb="227" eb="229">
      <t>キョウキュウ</t>
    </rPh>
    <rPh sb="246" eb="248">
      <t>コンゴ</t>
    </rPh>
    <rPh sb="249" eb="251">
      <t>スイドウ</t>
    </rPh>
    <rPh sb="251" eb="253">
      <t>シセツ</t>
    </rPh>
    <rPh sb="254" eb="257">
      <t>ロウキュウド</t>
    </rPh>
    <rPh sb="258" eb="262">
      <t>ケイエイジョウキョウ</t>
    </rPh>
    <rPh sb="262" eb="263">
      <t>トウ</t>
    </rPh>
    <rPh sb="264" eb="266">
      <t>カンアン</t>
    </rPh>
    <rPh sb="268" eb="270">
      <t>セイビ</t>
    </rPh>
    <rPh sb="270" eb="272">
      <t>ホウシン</t>
    </rPh>
    <rPh sb="273" eb="275">
      <t>シュシャ</t>
    </rPh>
    <rPh sb="275" eb="277">
      <t>センタク</t>
    </rPh>
    <rPh sb="279" eb="281">
      <t>ジッシ</t>
    </rPh>
    <rPh sb="285" eb="287">
      <t>ヨテイ</t>
    </rPh>
    <rPh sb="290" eb="292">
      <t>チャクジツ</t>
    </rPh>
    <rPh sb="293" eb="295">
      <t>ケンゼン</t>
    </rPh>
    <rPh sb="295" eb="297">
      <t>ケイエイ</t>
    </rPh>
    <rPh sb="298" eb="300">
      <t>ケイゾク</t>
    </rPh>
    <rPh sb="307" eb="309">
      <t>トリクミ</t>
    </rPh>
    <rPh sb="310" eb="312">
      <t>ジッコウ</t>
    </rPh>
    <rPh sb="348" eb="352">
      <t>ヒヨウサクゲン</t>
    </rPh>
    <rPh sb="353" eb="356">
      <t>アンテイテキ</t>
    </rPh>
    <rPh sb="357" eb="359">
      <t>シュウエキ</t>
    </rPh>
    <rPh sb="360" eb="362">
      <t>カクホ</t>
    </rPh>
    <rPh sb="363" eb="365">
      <t>ヒツヨウ</t>
    </rPh>
    <rPh sb="369" eb="370">
      <t>ヒ</t>
    </rPh>
    <rPh sb="371" eb="372">
      <t>ツヅ</t>
    </rPh>
    <rPh sb="373" eb="376">
      <t>コウカテキ</t>
    </rPh>
    <rPh sb="377" eb="379">
      <t>タイサク</t>
    </rPh>
    <rPh sb="380" eb="38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</si>
</sst>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0.23</c:v>
                </c:pt>
                <c:pt idx="1">
                  <c:v>0.2</c:v>
                </c:pt>
                <c:pt idx="2">
                  <c:v>0.3</c:v>
                </c:pt>
                <c:pt idx="3">
                  <c:v>0.57999999999999996</c:v>
                </c:pt>
                <c:pt idx="4">
                  <c:v>0.92</c:v>
                </c:pt>
              </c:numCache>
            </c:numRef>
          </c:val>
          <c:extLst>
            <c:ext xmlns:c16="http://schemas.microsoft.com/office/drawing/2014/chart" uri="{C3380CC4-5D6E-409C-BE32-E72D297353CC}">
              <c16:uniqueId val="{00000000-363A-4371-87A7-39B76796F06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363A-4371-87A7-39B76796F06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78.56</c:v>
                </c:pt>
                <c:pt idx="1">
                  <c:v>77.75</c:v>
                </c:pt>
                <c:pt idx="2">
                  <c:v>76.77</c:v>
                </c:pt>
                <c:pt idx="3">
                  <c:v>75.88</c:v>
                </c:pt>
                <c:pt idx="4">
                  <c:v>74.97</c:v>
                </c:pt>
              </c:numCache>
            </c:numRef>
          </c:val>
          <c:extLst>
            <c:ext xmlns:c16="http://schemas.microsoft.com/office/drawing/2014/chart" uri="{C3380CC4-5D6E-409C-BE32-E72D297353CC}">
              <c16:uniqueId val="{00000000-2F7C-4D5F-842C-DFFFFE20E60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2F7C-4D5F-842C-DFFFFE20E60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93.48</c:v>
                </c:pt>
                <c:pt idx="1">
                  <c:v>93.18</c:v>
                </c:pt>
                <c:pt idx="2">
                  <c:v>92.81</c:v>
                </c:pt>
                <c:pt idx="3">
                  <c:v>91.83</c:v>
                </c:pt>
                <c:pt idx="4">
                  <c:v>92.5</c:v>
                </c:pt>
              </c:numCache>
            </c:numRef>
          </c:val>
          <c:extLst>
            <c:ext xmlns:c16="http://schemas.microsoft.com/office/drawing/2014/chart" uri="{C3380CC4-5D6E-409C-BE32-E72D297353CC}">
              <c16:uniqueId val="{00000000-379A-4BD2-BAFE-E30D1E7B3C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379A-4BD2-BAFE-E30D1E7B3C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115.41</c:v>
                </c:pt>
                <c:pt idx="1">
                  <c:v>114.32</c:v>
                </c:pt>
                <c:pt idx="2">
                  <c:v>114.21</c:v>
                </c:pt>
                <c:pt idx="3">
                  <c:v>108.99</c:v>
                </c:pt>
                <c:pt idx="4">
                  <c:v>111.38</c:v>
                </c:pt>
              </c:numCache>
            </c:numRef>
          </c:val>
          <c:extLst>
            <c:ext xmlns:c16="http://schemas.microsoft.com/office/drawing/2014/chart" uri="{C3380CC4-5D6E-409C-BE32-E72D297353CC}">
              <c16:uniqueId val="{00000000-4870-40A1-B4B4-7DD3D803DD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4870-40A1-B4B4-7DD3D803DD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49.2</c:v>
                </c:pt>
                <c:pt idx="1">
                  <c:v>50.46</c:v>
                </c:pt>
                <c:pt idx="2">
                  <c:v>51.2</c:v>
                </c:pt>
                <c:pt idx="3">
                  <c:v>51.64</c:v>
                </c:pt>
                <c:pt idx="4">
                  <c:v>52.14</c:v>
                </c:pt>
              </c:numCache>
            </c:numRef>
          </c:val>
          <c:extLst>
            <c:ext xmlns:c16="http://schemas.microsoft.com/office/drawing/2014/chart" uri="{C3380CC4-5D6E-409C-BE32-E72D297353CC}">
              <c16:uniqueId val="{00000000-6DE7-48B8-874F-EABEF994DBC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6DE7-48B8-874F-EABEF994DBC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7.88</c:v>
                </c:pt>
                <c:pt idx="1">
                  <c:v>9.2799999999999994</c:v>
                </c:pt>
                <c:pt idx="2">
                  <c:v>12.22</c:v>
                </c:pt>
                <c:pt idx="3">
                  <c:v>14.98</c:v>
                </c:pt>
                <c:pt idx="4">
                  <c:v>18.84</c:v>
                </c:pt>
              </c:numCache>
            </c:numRef>
          </c:val>
          <c:extLst>
            <c:ext xmlns:c16="http://schemas.microsoft.com/office/drawing/2014/chart" uri="{C3380CC4-5D6E-409C-BE32-E72D297353CC}">
              <c16:uniqueId val="{00000000-C47C-4AED-BA4C-7580BA00E13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C47C-4AED-BA4C-7580BA00E13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39-47B4-958C-A89383E679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5539-47B4-958C-A89383E679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322.98</c:v>
                </c:pt>
                <c:pt idx="1">
                  <c:v>344.11</c:v>
                </c:pt>
                <c:pt idx="2">
                  <c:v>350.88</c:v>
                </c:pt>
                <c:pt idx="3">
                  <c:v>353.13</c:v>
                </c:pt>
                <c:pt idx="4">
                  <c:v>339.11</c:v>
                </c:pt>
              </c:numCache>
            </c:numRef>
          </c:val>
          <c:extLst>
            <c:ext xmlns:c16="http://schemas.microsoft.com/office/drawing/2014/chart" uri="{C3380CC4-5D6E-409C-BE32-E72D297353CC}">
              <c16:uniqueId val="{00000000-AC8F-4F4B-9B76-AE1984EE803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AC8F-4F4B-9B76-AE1984EE803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25.99</c:v>
                </c:pt>
                <c:pt idx="1">
                  <c:v>17.059999999999999</c:v>
                </c:pt>
                <c:pt idx="2">
                  <c:v>13.92</c:v>
                </c:pt>
                <c:pt idx="3">
                  <c:v>29.42</c:v>
                </c:pt>
                <c:pt idx="4">
                  <c:v>25.53</c:v>
                </c:pt>
              </c:numCache>
            </c:numRef>
          </c:val>
          <c:extLst>
            <c:ext xmlns:c16="http://schemas.microsoft.com/office/drawing/2014/chart" uri="{C3380CC4-5D6E-409C-BE32-E72D297353CC}">
              <c16:uniqueId val="{00000000-F1A2-488B-B2D9-98962334C2F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F1A2-488B-B2D9-98962334C2F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94.97</c:v>
                </c:pt>
                <c:pt idx="1">
                  <c:v>108.57</c:v>
                </c:pt>
                <c:pt idx="2">
                  <c:v>98.19</c:v>
                </c:pt>
                <c:pt idx="3">
                  <c:v>101.36</c:v>
                </c:pt>
                <c:pt idx="4">
                  <c:v>105.2</c:v>
                </c:pt>
              </c:numCache>
            </c:numRef>
          </c:val>
          <c:extLst>
            <c:ext xmlns:c16="http://schemas.microsoft.com/office/drawing/2014/chart" uri="{C3380CC4-5D6E-409C-BE32-E72D297353CC}">
              <c16:uniqueId val="{00000000-C44C-4204-93FD-9149A8B8EC7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C44C-4204-93FD-9149A8B8EC7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118.04</c:v>
                </c:pt>
                <c:pt idx="1">
                  <c:v>120.69</c:v>
                </c:pt>
                <c:pt idx="2">
                  <c:v>121.38</c:v>
                </c:pt>
                <c:pt idx="3">
                  <c:v>130.19999999999999</c:v>
                </c:pt>
                <c:pt idx="4">
                  <c:v>127.54</c:v>
                </c:pt>
              </c:numCache>
            </c:numRef>
          </c:val>
          <c:extLst>
            <c:ext xmlns:c16="http://schemas.microsoft.com/office/drawing/2014/chart" uri="{C3380CC4-5D6E-409C-BE32-E72D297353CC}">
              <c16:uniqueId val="{00000000-2902-4B33-B757-159EE62612B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2902-4B33-B757-159EE62612B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愛知県　半田市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非設置</v>
      </c>
      <c r="AE8" s="77"/>
      <c r="AF8" s="77"/>
      <c r="AG8" s="77"/>
      <c r="AH8" s="77"/>
      <c r="AI8" s="77"/>
      <c r="AJ8" s="77"/>
      <c r="AK8" s="2"/>
      <c r="AL8" s="68">
        <f>データ!$R$6</f>
        <v>116209</v>
      </c>
      <c r="AM8" s="68"/>
      <c r="AN8" s="68"/>
      <c r="AO8" s="68"/>
      <c r="AP8" s="68"/>
      <c r="AQ8" s="68"/>
      <c r="AR8" s="68"/>
      <c r="AS8" s="68"/>
      <c r="AT8" s="36">
        <f>データ!$S$6</f>
        <v>47.42</v>
      </c>
      <c r="AU8" s="37"/>
      <c r="AV8" s="37"/>
      <c r="AW8" s="37"/>
      <c r="AX8" s="37"/>
      <c r="AY8" s="37"/>
      <c r="AZ8" s="37"/>
      <c r="BA8" s="37"/>
      <c r="BB8" s="57">
        <f>データ!$T$6</f>
        <v>2450.63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92.29</v>
      </c>
      <c r="J10" s="37"/>
      <c r="K10" s="37"/>
      <c r="L10" s="37"/>
      <c r="M10" s="37"/>
      <c r="N10" s="37"/>
      <c r="O10" s="67"/>
      <c r="P10" s="57">
        <f>データ!$P$6</f>
        <v>99.37</v>
      </c>
      <c r="Q10" s="57"/>
      <c r="R10" s="57"/>
      <c r="S10" s="57"/>
      <c r="T10" s="57"/>
      <c r="U10" s="57"/>
      <c r="V10" s="57"/>
      <c r="W10" s="68">
        <f>データ!$Q$6</f>
        <v>1930</v>
      </c>
      <c r="X10" s="68"/>
      <c r="Y10" s="68"/>
      <c r="Z10" s="68"/>
      <c r="AA10" s="68"/>
      <c r="AB10" s="68"/>
      <c r="AC10" s="68"/>
      <c r="AD10" s="2"/>
      <c r="AE10" s="2"/>
      <c r="AF10" s="2"/>
      <c r="AG10" s="2"/>
      <c r="AH10" s="2"/>
      <c r="AI10" s="2"/>
      <c r="AJ10" s="2"/>
      <c r="AK10" s="2"/>
      <c r="AL10" s="68">
        <f>データ!$U$6</f>
        <v>115105</v>
      </c>
      <c r="AM10" s="68"/>
      <c r="AN10" s="68"/>
      <c r="AO10" s="68"/>
      <c r="AP10" s="68"/>
      <c r="AQ10" s="68"/>
      <c r="AR10" s="68"/>
      <c r="AS10" s="68"/>
      <c r="AT10" s="36">
        <f>データ!$V$6</f>
        <v>47.24</v>
      </c>
      <c r="AU10" s="37"/>
      <c r="AV10" s="37"/>
      <c r="AW10" s="37"/>
      <c r="AX10" s="37"/>
      <c r="AY10" s="37"/>
      <c r="AZ10" s="37"/>
      <c r="BA10" s="37"/>
      <c r="BB10" s="57">
        <f>データ!$W$6</f>
        <v>2436.6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bD97emHX3kSg6/W7LE8y5eE17hmZfix1hwTpSvcOMblIdhR6xWMQz+TVGiYWoQvPbiXduB+SuF+xd0yCm1uag==" saltValue="yqwJosD5LBNMIOyl8JCEJ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232050</v>
      </c>
      <c r="D6" s="20">
        <f t="shared" si="3"/>
        <v>46</v>
      </c>
      <c r="E6" s="20">
        <f t="shared" si="3"/>
        <v>1</v>
      </c>
      <c r="F6" s="20">
        <f t="shared" si="3"/>
        <v>0</v>
      </c>
      <c r="G6" s="20">
        <f t="shared" si="3"/>
        <v>1</v>
      </c>
      <c r="H6" s="20" t="str">
        <f t="shared" si="3"/>
        <v>愛知県　半田市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92.29</v>
      </c>
      <c r="P6" s="21">
        <f t="shared" si="3"/>
        <v>99.37</v>
      </c>
      <c r="Q6" s="21">
        <f t="shared" si="3"/>
        <v>1930</v>
      </c>
      <c r="R6" s="21">
        <f t="shared" si="3"/>
        <v>116209</v>
      </c>
      <c r="S6" s="21">
        <f t="shared" si="3"/>
        <v>47.42</v>
      </c>
      <c r="T6" s="21">
        <f t="shared" si="3"/>
        <v>2450.63</v>
      </c>
      <c r="U6" s="21">
        <f t="shared" si="3"/>
        <v>115105</v>
      </c>
      <c r="V6" s="21">
        <f t="shared" si="3"/>
        <v>47.24</v>
      </c>
      <c r="W6" s="21">
        <f t="shared" si="3"/>
        <v>2436.6</v>
      </c>
      <c r="X6" s="22">
        <f>IF(X7="",NA(),X7)</f>
        <v>115.41</v>
      </c>
      <c r="Y6" s="22">
        <f t="shared" ref="Y6:AG6" si="4">IF(Y7="",NA(),Y7)</f>
        <v>114.32</v>
      </c>
      <c r="Z6" s="22">
        <f t="shared" si="4"/>
        <v>114.21</v>
      </c>
      <c r="AA6" s="22">
        <f t="shared" si="4"/>
        <v>108.99</v>
      </c>
      <c r="AB6" s="22">
        <f t="shared" si="4"/>
        <v>111.38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322.98</v>
      </c>
      <c r="AU6" s="22">
        <f t="shared" ref="AU6:BC6" si="6">IF(AU7="",NA(),AU7)</f>
        <v>344.11</v>
      </c>
      <c r="AV6" s="22">
        <f t="shared" si="6"/>
        <v>350.88</v>
      </c>
      <c r="AW6" s="22">
        <f t="shared" si="6"/>
        <v>353.13</v>
      </c>
      <c r="AX6" s="22">
        <f t="shared" si="6"/>
        <v>339.11</v>
      </c>
      <c r="AY6" s="22">
        <f t="shared" si="6"/>
        <v>360.96</v>
      </c>
      <c r="AZ6" s="22">
        <f t="shared" si="6"/>
        <v>351.29</v>
      </c>
      <c r="BA6" s="22">
        <f t="shared" si="6"/>
        <v>364.24</v>
      </c>
      <c r="BB6" s="22">
        <f t="shared" si="6"/>
        <v>369.82</v>
      </c>
      <c r="BC6" s="22">
        <f t="shared" si="6"/>
        <v>355.75</v>
      </c>
      <c r="BD6" s="21" t="str">
        <f>IF(BD7="","",IF(BD7="-","【-】","【"&amp;SUBSTITUTE(TEXT(BD7,"#,##0.00"),"-","△")&amp;"】"))</f>
        <v>【239.69】</v>
      </c>
      <c r="BE6" s="22">
        <f>IF(BE7="",NA(),BE7)</f>
        <v>25.99</v>
      </c>
      <c r="BF6" s="22">
        <f t="shared" ref="BF6:BN6" si="7">IF(BF7="",NA(),BF7)</f>
        <v>17.059999999999999</v>
      </c>
      <c r="BG6" s="22">
        <f t="shared" si="7"/>
        <v>13.92</v>
      </c>
      <c r="BH6" s="22">
        <f t="shared" si="7"/>
        <v>29.42</v>
      </c>
      <c r="BI6" s="22">
        <f t="shared" si="7"/>
        <v>25.53</v>
      </c>
      <c r="BJ6" s="22">
        <f t="shared" si="7"/>
        <v>239.18</v>
      </c>
      <c r="BK6" s="22">
        <f t="shared" si="7"/>
        <v>236.29</v>
      </c>
      <c r="BL6" s="22">
        <f t="shared" si="7"/>
        <v>238.77</v>
      </c>
      <c r="BM6" s="22">
        <f t="shared" si="7"/>
        <v>218.57</v>
      </c>
      <c r="BN6" s="22">
        <f t="shared" si="7"/>
        <v>222.45</v>
      </c>
      <c r="BO6" s="21" t="str">
        <f>IF(BO7="","",IF(BO7="-","【-】","【"&amp;SUBSTITUTE(TEXT(BO7,"#,##0.00"),"-","△")&amp;"】"))</f>
        <v>【264.86】</v>
      </c>
      <c r="BP6" s="22">
        <f>IF(BP7="",NA(),BP7)</f>
        <v>94.97</v>
      </c>
      <c r="BQ6" s="22">
        <f t="shared" ref="BQ6:BY6" si="8">IF(BQ7="",NA(),BQ7)</f>
        <v>108.57</v>
      </c>
      <c r="BR6" s="22">
        <f t="shared" si="8"/>
        <v>98.19</v>
      </c>
      <c r="BS6" s="22">
        <f t="shared" si="8"/>
        <v>101.36</v>
      </c>
      <c r="BT6" s="22">
        <f t="shared" si="8"/>
        <v>105.2</v>
      </c>
      <c r="BU6" s="22">
        <f t="shared" si="8"/>
        <v>101.89</v>
      </c>
      <c r="BV6" s="22">
        <f t="shared" si="8"/>
        <v>104.33</v>
      </c>
      <c r="BW6" s="22">
        <f t="shared" si="8"/>
        <v>98.85</v>
      </c>
      <c r="BX6" s="22">
        <f t="shared" si="8"/>
        <v>101.78</v>
      </c>
      <c r="BY6" s="22">
        <f t="shared" si="8"/>
        <v>100.33</v>
      </c>
      <c r="BZ6" s="21" t="str">
        <f>IF(BZ7="","",IF(BZ7="-","【-】","【"&amp;SUBSTITUTE(TEXT(BZ7,"#,##0.00"),"-","△")&amp;"】"))</f>
        <v>【97.59】</v>
      </c>
      <c r="CA6" s="22">
        <f>IF(CA7="",NA(),CA7)</f>
        <v>118.04</v>
      </c>
      <c r="CB6" s="22">
        <f t="shared" ref="CB6:CJ6" si="9">IF(CB7="",NA(),CB7)</f>
        <v>120.69</v>
      </c>
      <c r="CC6" s="22">
        <f t="shared" si="9"/>
        <v>121.38</v>
      </c>
      <c r="CD6" s="22">
        <f t="shared" si="9"/>
        <v>130.19999999999999</v>
      </c>
      <c r="CE6" s="22">
        <f t="shared" si="9"/>
        <v>127.54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78.56</v>
      </c>
      <c r="CM6" s="22">
        <f t="shared" ref="CM6:CU6" si="10">IF(CM7="",NA(),CM7)</f>
        <v>77.75</v>
      </c>
      <c r="CN6" s="22">
        <f t="shared" si="10"/>
        <v>76.77</v>
      </c>
      <c r="CO6" s="22">
        <f t="shared" si="10"/>
        <v>75.88</v>
      </c>
      <c r="CP6" s="22">
        <f t="shared" si="10"/>
        <v>74.97</v>
      </c>
      <c r="CQ6" s="22">
        <f t="shared" si="10"/>
        <v>63.23</v>
      </c>
      <c r="CR6" s="22">
        <f t="shared" si="10"/>
        <v>62.59</v>
      </c>
      <c r="CS6" s="22">
        <f t="shared" si="10"/>
        <v>61.81</v>
      </c>
      <c r="CT6" s="22">
        <f t="shared" si="10"/>
        <v>62.35</v>
      </c>
      <c r="CU6" s="22">
        <f t="shared" si="10"/>
        <v>62.69</v>
      </c>
      <c r="CV6" s="21" t="str">
        <f>IF(CV7="","",IF(CV7="-","【-】","【"&amp;SUBSTITUTE(TEXT(CV7,"#,##0.00"),"-","△")&amp;"】"))</f>
        <v>【60.21】</v>
      </c>
      <c r="CW6" s="22">
        <f>IF(CW7="",NA(),CW7)</f>
        <v>93.48</v>
      </c>
      <c r="CX6" s="22">
        <f t="shared" ref="CX6:DF6" si="11">IF(CX7="",NA(),CX7)</f>
        <v>93.18</v>
      </c>
      <c r="CY6" s="22">
        <f t="shared" si="11"/>
        <v>92.81</v>
      </c>
      <c r="CZ6" s="22">
        <f t="shared" si="11"/>
        <v>91.83</v>
      </c>
      <c r="DA6" s="22">
        <f t="shared" si="11"/>
        <v>92.5</v>
      </c>
      <c r="DB6" s="22">
        <f t="shared" si="11"/>
        <v>89.35</v>
      </c>
      <c r="DC6" s="22">
        <f t="shared" si="11"/>
        <v>89.7</v>
      </c>
      <c r="DD6" s="22">
        <f t="shared" si="11"/>
        <v>89.24</v>
      </c>
      <c r="DE6" s="22">
        <f t="shared" si="11"/>
        <v>88.71</v>
      </c>
      <c r="DF6" s="22">
        <f t="shared" si="11"/>
        <v>88.32</v>
      </c>
      <c r="DG6" s="21" t="str">
        <f>IF(DG7="","",IF(DG7="-","【-】","【"&amp;SUBSTITUTE(TEXT(DG7,"#,##0.00"),"-","△")&amp;"】"))</f>
        <v>【89.21】</v>
      </c>
      <c r="DH6" s="22">
        <f>IF(DH7="",NA(),DH7)</f>
        <v>49.2</v>
      </c>
      <c r="DI6" s="22">
        <f t="shared" ref="DI6:DQ6" si="12">IF(DI7="",NA(),DI7)</f>
        <v>50.46</v>
      </c>
      <c r="DJ6" s="22">
        <f t="shared" si="12"/>
        <v>51.2</v>
      </c>
      <c r="DK6" s="22">
        <f t="shared" si="12"/>
        <v>51.64</v>
      </c>
      <c r="DL6" s="22">
        <f t="shared" si="12"/>
        <v>52.14</v>
      </c>
      <c r="DM6" s="22">
        <f t="shared" si="12"/>
        <v>49.62</v>
      </c>
      <c r="DN6" s="22">
        <f t="shared" si="12"/>
        <v>50.5</v>
      </c>
      <c r="DO6" s="22">
        <f t="shared" si="12"/>
        <v>51.28</v>
      </c>
      <c r="DP6" s="22">
        <f t="shared" si="12"/>
        <v>51.95</v>
      </c>
      <c r="DQ6" s="22">
        <f t="shared" si="12"/>
        <v>52.55</v>
      </c>
      <c r="DR6" s="21" t="str">
        <f>IF(DR7="","",IF(DR7="-","【-】","【"&amp;SUBSTITUTE(TEXT(DR7,"#,##0.00"),"-","△")&amp;"】"))</f>
        <v>【52.41】</v>
      </c>
      <c r="DS6" s="22">
        <f>IF(DS7="",NA(),DS7)</f>
        <v>7.88</v>
      </c>
      <c r="DT6" s="22">
        <f t="shared" ref="DT6:EB6" si="13">IF(DT7="",NA(),DT7)</f>
        <v>9.2799999999999994</v>
      </c>
      <c r="DU6" s="22">
        <f t="shared" si="13"/>
        <v>12.22</v>
      </c>
      <c r="DV6" s="22">
        <f t="shared" si="13"/>
        <v>14.98</v>
      </c>
      <c r="DW6" s="22">
        <f t="shared" si="13"/>
        <v>18.84</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0.23</v>
      </c>
      <c r="EE6" s="22">
        <f t="shared" ref="EE6:EM6" si="14">IF(EE7="",NA(),EE7)</f>
        <v>0.2</v>
      </c>
      <c r="EF6" s="22">
        <f t="shared" si="14"/>
        <v>0.3</v>
      </c>
      <c r="EG6" s="22">
        <f t="shared" si="14"/>
        <v>0.57999999999999996</v>
      </c>
      <c r="EH6" s="22">
        <f t="shared" si="14"/>
        <v>0.92</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232050</v>
      </c>
      <c r="D7" s="24">
        <v>46</v>
      </c>
      <c r="E7" s="24">
        <v>1</v>
      </c>
      <c r="F7" s="24">
        <v>0</v>
      </c>
      <c r="G7" s="24">
        <v>1</v>
      </c>
      <c r="H7" s="24" t="s">
        <v>93</v>
      </c>
      <c r="I7" s="24" t="s">
        <v>94</v>
      </c>
      <c r="J7" s="24" t="s">
        <v>95</v>
      </c>
      <c r="K7" s="24" t="s">
        <v>96</v>
      </c>
      <c r="L7" s="24" t="s">
        <v>97</v>
      </c>
      <c r="M7" s="24" t="s">
        <v>98</v>
      </c>
      <c r="N7" s="25" t="s">
        <v>99</v>
      </c>
      <c r="O7" s="25">
        <v>92.29</v>
      </c>
      <c r="P7" s="25">
        <v>99.37</v>
      </c>
      <c r="Q7" s="25">
        <v>1930</v>
      </c>
      <c r="R7" s="25">
        <v>116209</v>
      </c>
      <c r="S7" s="25">
        <v>47.42</v>
      </c>
      <c r="T7" s="25">
        <v>2450.63</v>
      </c>
      <c r="U7" s="25">
        <v>115105</v>
      </c>
      <c r="V7" s="25">
        <v>47.24</v>
      </c>
      <c r="W7" s="25">
        <v>2436.6</v>
      </c>
      <c r="X7" s="25">
        <v>115.41</v>
      </c>
      <c r="Y7" s="25">
        <v>114.32</v>
      </c>
      <c r="Z7" s="25">
        <v>114.21</v>
      </c>
      <c r="AA7" s="25">
        <v>108.99</v>
      </c>
      <c r="AB7" s="25">
        <v>111.38</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322.98</v>
      </c>
      <c r="AU7" s="25">
        <v>344.11</v>
      </c>
      <c r="AV7" s="25">
        <v>350.88</v>
      </c>
      <c r="AW7" s="25">
        <v>353.13</v>
      </c>
      <c r="AX7" s="25">
        <v>339.11</v>
      </c>
      <c r="AY7" s="25">
        <v>360.96</v>
      </c>
      <c r="AZ7" s="25">
        <v>351.29</v>
      </c>
      <c r="BA7" s="25">
        <v>364.24</v>
      </c>
      <c r="BB7" s="25">
        <v>369.82</v>
      </c>
      <c r="BC7" s="25">
        <v>355.75</v>
      </c>
      <c r="BD7" s="25">
        <v>239.69</v>
      </c>
      <c r="BE7" s="25">
        <v>25.99</v>
      </c>
      <c r="BF7" s="25">
        <v>17.059999999999999</v>
      </c>
      <c r="BG7" s="25">
        <v>13.92</v>
      </c>
      <c r="BH7" s="25">
        <v>29.42</v>
      </c>
      <c r="BI7" s="25">
        <v>25.53</v>
      </c>
      <c r="BJ7" s="25">
        <v>239.18</v>
      </c>
      <c r="BK7" s="25">
        <v>236.29</v>
      </c>
      <c r="BL7" s="25">
        <v>238.77</v>
      </c>
      <c r="BM7" s="25">
        <v>218.57</v>
      </c>
      <c r="BN7" s="25">
        <v>222.45</v>
      </c>
      <c r="BO7" s="25">
        <v>264.86</v>
      </c>
      <c r="BP7" s="25">
        <v>94.97</v>
      </c>
      <c r="BQ7" s="25">
        <v>108.57</v>
      </c>
      <c r="BR7" s="25">
        <v>98.19</v>
      </c>
      <c r="BS7" s="25">
        <v>101.36</v>
      </c>
      <c r="BT7" s="25">
        <v>105.2</v>
      </c>
      <c r="BU7" s="25">
        <v>101.89</v>
      </c>
      <c r="BV7" s="25">
        <v>104.33</v>
      </c>
      <c r="BW7" s="25">
        <v>98.85</v>
      </c>
      <c r="BX7" s="25">
        <v>101.78</v>
      </c>
      <c r="BY7" s="25">
        <v>100.33</v>
      </c>
      <c r="BZ7" s="25">
        <v>97.59</v>
      </c>
      <c r="CA7" s="25">
        <v>118.04</v>
      </c>
      <c r="CB7" s="25">
        <v>120.69</v>
      </c>
      <c r="CC7" s="25">
        <v>121.38</v>
      </c>
      <c r="CD7" s="25">
        <v>130.19999999999999</v>
      </c>
      <c r="CE7" s="25">
        <v>127.54</v>
      </c>
      <c r="CF7" s="25">
        <v>156.32</v>
      </c>
      <c r="CG7" s="25">
        <v>157.4</v>
      </c>
      <c r="CH7" s="25">
        <v>162.61000000000001</v>
      </c>
      <c r="CI7" s="25">
        <v>163.94</v>
      </c>
      <c r="CJ7" s="25">
        <v>169.31</v>
      </c>
      <c r="CK7" s="25">
        <v>181.66</v>
      </c>
      <c r="CL7" s="25">
        <v>78.56</v>
      </c>
      <c r="CM7" s="25">
        <v>77.75</v>
      </c>
      <c r="CN7" s="25">
        <v>76.77</v>
      </c>
      <c r="CO7" s="25">
        <v>75.88</v>
      </c>
      <c r="CP7" s="25">
        <v>74.97</v>
      </c>
      <c r="CQ7" s="25">
        <v>63.23</v>
      </c>
      <c r="CR7" s="25">
        <v>62.59</v>
      </c>
      <c r="CS7" s="25">
        <v>61.81</v>
      </c>
      <c r="CT7" s="25">
        <v>62.35</v>
      </c>
      <c r="CU7" s="25">
        <v>62.69</v>
      </c>
      <c r="CV7" s="25">
        <v>60.21</v>
      </c>
      <c r="CW7" s="25">
        <v>93.48</v>
      </c>
      <c r="CX7" s="25">
        <v>93.18</v>
      </c>
      <c r="CY7" s="25">
        <v>92.81</v>
      </c>
      <c r="CZ7" s="25">
        <v>91.83</v>
      </c>
      <c r="DA7" s="25">
        <v>92.5</v>
      </c>
      <c r="DB7" s="25">
        <v>89.35</v>
      </c>
      <c r="DC7" s="25">
        <v>89.7</v>
      </c>
      <c r="DD7" s="25">
        <v>89.24</v>
      </c>
      <c r="DE7" s="25">
        <v>88.71</v>
      </c>
      <c r="DF7" s="25">
        <v>88.32</v>
      </c>
      <c r="DG7" s="25">
        <v>89.21</v>
      </c>
      <c r="DH7" s="25">
        <v>49.2</v>
      </c>
      <c r="DI7" s="25">
        <v>50.46</v>
      </c>
      <c r="DJ7" s="25">
        <v>51.2</v>
      </c>
      <c r="DK7" s="25">
        <v>51.64</v>
      </c>
      <c r="DL7" s="25">
        <v>52.14</v>
      </c>
      <c r="DM7" s="25">
        <v>49.62</v>
      </c>
      <c r="DN7" s="25">
        <v>50.5</v>
      </c>
      <c r="DO7" s="25">
        <v>51.28</v>
      </c>
      <c r="DP7" s="25">
        <v>51.95</v>
      </c>
      <c r="DQ7" s="25">
        <v>52.55</v>
      </c>
      <c r="DR7" s="25">
        <v>52.41</v>
      </c>
      <c r="DS7" s="25">
        <v>7.88</v>
      </c>
      <c r="DT7" s="25">
        <v>9.2799999999999994</v>
      </c>
      <c r="DU7" s="25">
        <v>12.22</v>
      </c>
      <c r="DV7" s="25">
        <v>14.98</v>
      </c>
      <c r="DW7" s="25">
        <v>18.84</v>
      </c>
      <c r="DX7" s="25">
        <v>19.510000000000002</v>
      </c>
      <c r="DY7" s="25">
        <v>21.19</v>
      </c>
      <c r="DZ7" s="25">
        <v>22.64</v>
      </c>
      <c r="EA7" s="25">
        <v>24.49</v>
      </c>
      <c r="EB7" s="25">
        <v>25.85</v>
      </c>
      <c r="EC7" s="25">
        <v>26.78</v>
      </c>
      <c r="ED7" s="25">
        <v>0.23</v>
      </c>
      <c r="EE7" s="25">
        <v>0.2</v>
      </c>
      <c r="EF7" s="25">
        <v>0.3</v>
      </c>
      <c r="EG7" s="25">
        <v>0.57999999999999996</v>
      </c>
      <c r="EH7" s="25">
        <v>0.92</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2026-01-30T09:07:43Z</cp:lastPrinted>
  <dcterms:created xsi:type="dcterms:W3CDTF">2025-12-12T09:18:17Z</dcterms:created>
  <dcterms:modified xsi:type="dcterms:W3CDTF">2026-02-20T01:21:42Z</dcterms:modified>
  <cp:category/>
</cp:coreProperties>
</file>