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A2878430-9BBE-46BA-8539-45D7CD978A60}" xr6:coauthVersionLast="47" xr6:coauthVersionMax="47" xr10:uidLastSave="{00000000-0000-0000-0000-000000000000}"/>
  <workbookProtection workbookAlgorithmName="SHA-512" workbookHashValue="yDpzLZG+BSgQUVt58498HwaRnmC211W+22+sFCB+lTZQWY/hyN/dsgxIquhNY+ZO9KNvgjpJbbxivNE92CkgTw==" workbookSaltValue="jKYek97zI22/+1+w7tUiZA=="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<sst xmlns="http://schemas.openxmlformats.org/spreadsheetml/2006/main" count="228" uniqueCount="113">
  <si>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</si>
  <si>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</si>
  <si>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</si>
  <si>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</si>
  <si>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</si>
  <si>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</si>
  <si>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</si>
  <si>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</si>
  <si>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</si>
  <si>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</si>
  <si>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</si>
  <si>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</si>
  <si>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</si>
  <si>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</si>
  <si>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</si>
  <si>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</si>
  <si>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</si>
  <si>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</si>
  <si>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</si>
  <si>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</si>
  <si>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</si>
  <si>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</si>
  <si>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</si>
  <si>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</si>
  <si>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</si>
  <si>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</si>
  <si>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</si>
  <si>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</si>
  <si>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</si>
  <si>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</si>
  <si>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</si>
  <si>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</si>
  <si>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</si>
  <si>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</si>
  <si>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</si>
  <si>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</si>
  <si>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</si>
  <si>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</si>
  <si>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</si>
  <si>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</si>
  <si>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</si>
  <si>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</si>
  <si>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</si>
  <si>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</si>
  <si>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</si>
  <si>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</si>
  <si>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</si>
  <si>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</si>
  <si>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</si>
  <si>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</si>
  <si>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</si>
  <si>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</si>
  <si>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</si>
  <si>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</si>
  <si>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</si>
  <si>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</si>
  <si>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</si>
  <si>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</si>
  <si>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</si>
  <si>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</si>
  <si>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</si>
  <si>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</si>
  <si>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</si>
  <si>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</si>
  <si>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</si>
  <si>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</si>
  <si>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</si>
  <si>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</si>
  <si>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</si>
  <si>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</si>
  <si>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</si>
  <si>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</si>
  <si>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</si>
  <si>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</si>
  <si>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</si>
  <si>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</si>
  <si>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</si>
  <si>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</si>
  <si>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</si>
  <si>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</si>
  <si>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</si>
  <si>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</si>
  <si>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</si>
  <si>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</si>
  <si>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</si>
  <si>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</si>
  <si>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</si>
  <si>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</si>
  <si>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</si>
  <si>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</si>
  <si>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</si>
  <si>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</si>
  <si>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</si>
  <si>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春日井市</t>
  </si>
  <si>
    <t>法適用</t>
  </si>
  <si>
    <t>水道事業</t>
  </si>
  <si>
    <t>末端給水事業</t>
  </si>
  <si>
    <t>A1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</si>
  <si>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</si>
  <si>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</si>
  <si>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</si>
  <si>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</si>
  <si>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</si>
  <si>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</si>
  <si>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</si>
  <si>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</si>
  <si>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</si>
  <si>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</si>
  <si>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</si>
  <si>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</si>
  <si>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の増加は、管路耐震化、老朽管更新、受託工事等により償却資産は増加したが、減価償却累計額の増加幅の方が大きかったためであり、全国・類似団体平均をともに上回っている。
　「②管路経年化率」は、土地区画整理等に伴い布設した配水管が、法定耐用年数を経過したことにより増加し、全国平均を上回っているが、類似団体平均を下回っている。
　「③管路更新率」は、事業費・事業量の平準化を図りながら計画的に管路を更新しており、前年度より減少したが、全国・類似団体平均ともに上回っている。
　引き続き、管路の更新を計画的に進めていく。</t>
    <phoneticPr fontId="4"/>
  </si>
  <si>
    <t>　「①経常収支比率」の減少は、経常収益の下水道使用料徴収事務負担金の調定１件当たりの単価が減少したことに伴う雑収益の減少や、経常費用の県営水道料金の値上がりに伴う受水費の増加、人件費や修繕費等が増加したためであり、全国・類似団体平均ともに下回っているが、「⑥給水原価」は、全国・類似団体平均を下回っている。
　「②累積欠損金比率」は、平成25年度からは発生していない。
　「③流動比率」の増加は、有形固定資産の取得による現金・預金の減少等による流動資産の減少幅よりも、新たに借入れを行っていない企業債の減少等による流動負債の減少幅の方が大きかったためであり、全国・類似団体平均ともに上回っており、短期的な債務に対する支払能力は確保している。
　「④企業債残高対給水収益比率」は、新たに借入れをしていないため、経営の安定性を保っている。
　「⑤料金回収率」は、県営水道料金の値上がりに伴う受水費の増加、人件費や修繕費等で経常費用が増加したことにより100％を下回り、類似団体平均を下回ったが、全国平均は上回っている。
　「⑦施設利用率」の増加は、配水量が増加したためであり、全国・類似団体平均ともに上回っている。
　「⑧有収率」の減少は、有収水量、配水量ともに増加したが、有収水量より配水量の増加幅の方が大きかったためであるが、全国・類似団体平均ともに上回っている。</t>
    <rPh sb="11" eb="13">
      <t>ゲンショウ</t>
    </rPh>
    <rPh sb="20" eb="26">
      <t>ゲスイドウシヨウリョウ</t>
    </rPh>
    <rPh sb="26" eb="33">
      <t>チョウシュウジムフタンキン</t>
    </rPh>
    <rPh sb="34" eb="36">
      <t>チョウテイ</t>
    </rPh>
    <rPh sb="37" eb="38">
      <t>ケン</t>
    </rPh>
    <rPh sb="38" eb="39">
      <t>ア</t>
    </rPh>
    <rPh sb="42" eb="44">
      <t>タンカ</t>
    </rPh>
    <rPh sb="45" eb="47">
      <t>ゲンショウ</t>
    </rPh>
    <rPh sb="52" eb="53">
      <t>トモナ</t>
    </rPh>
    <rPh sb="54" eb="57">
      <t>ザツシュウエキ</t>
    </rPh>
    <rPh sb="58" eb="60">
      <t>ゲンショウ</t>
    </rPh>
    <rPh sb="67" eb="71">
      <t>ケンエイスイドウ</t>
    </rPh>
    <rPh sb="71" eb="73">
      <t>リョウキン</t>
    </rPh>
    <rPh sb="74" eb="76">
      <t>ネア</t>
    </rPh>
    <rPh sb="79" eb="80">
      <t>トモナ</t>
    </rPh>
    <rPh sb="81" eb="84">
      <t>ジュスイヒ</t>
    </rPh>
    <rPh sb="85" eb="87">
      <t>ゾウカ</t>
    </rPh>
    <rPh sb="92" eb="95">
      <t>シュウゼンヒ</t>
    </rPh>
    <rPh sb="95" eb="96">
      <t>トウ</t>
    </rPh>
    <rPh sb="194" eb="196">
      <t>ゾウカ</t>
    </rPh>
    <rPh sb="198" eb="204">
      <t>ユウケイコテイシサン</t>
    </rPh>
    <rPh sb="205" eb="207">
      <t>シュトク</t>
    </rPh>
    <rPh sb="210" eb="212">
      <t>ゲンキン</t>
    </rPh>
    <rPh sb="213" eb="215">
      <t>ヨキン</t>
    </rPh>
    <rPh sb="253" eb="254">
      <t>トウ</t>
    </rPh>
    <rPh sb="257" eb="261">
      <t>リュウドウフサイ</t>
    </rPh>
    <rPh sb="262" eb="264">
      <t>ゲンショウ</t>
    </rPh>
    <rPh sb="266" eb="267">
      <t>ホウ</t>
    </rPh>
    <rPh sb="268" eb="269">
      <t>オオ</t>
    </rPh>
    <rPh sb="291" eb="293">
      <t>ウワマワ</t>
    </rPh>
    <rPh sb="404" eb="407">
      <t>シュウゼンヒ</t>
    </rPh>
    <rPh sb="407" eb="408">
      <t>トウ</t>
    </rPh>
    <rPh sb="468" eb="470">
      <t>ゾウカ</t>
    </rPh>
    <rPh sb="472" eb="475">
      <t>ハイスイリョウ</t>
    </rPh>
    <rPh sb="476" eb="478">
      <t>ゾウカ</t>
    </rPh>
    <rPh sb="529" eb="531">
      <t>ゾウカ</t>
    </rPh>
    <rPh sb="535" eb="539">
      <t>ユウシュウスイリョウ</t>
    </rPh>
    <rPh sb="541" eb="544">
      <t>ハイスイリョウ</t>
    </rPh>
    <rPh sb="545" eb="547">
      <t>ゾウカ</t>
    </rPh>
    <rPh sb="551" eb="552">
      <t>オオ</t>
    </rPh>
    <phoneticPr fontId="4"/>
  </si>
  <si>
    <t>　春日井市水道事業は、平成29年度に経営戦略を策定し、概ね計画どおり進めてきたが、計画と実績に一部乖離が生じていたことから、令和４年度に中間見直しを行い、事業の効率化、施設規模の適正化など経営改善に取り組んでいる。
　管路については、重要度や優先度を考慮し、ダウンサイジングを考え、事業の平準化を図りながら、計画的に更新を進めている。
　今後は、人口減少や水需要の減少により給水収益の減少が見込まれ、２段階目の県営水道料金の値上げや急激な物価上昇、地震防災対策の強化を進めるなど、費用の増加や財源不足が見込まれるため、現在、前倒して経営戦略の改定を進めている。</t>
    <rPh sb="201" eb="204">
      <t>ダンカイメ</t>
    </rPh>
    <rPh sb="224" eb="230">
      <t>ジシンボウサイタイサク</t>
    </rPh>
    <rPh sb="231" eb="233">
      <t>キョウカ</t>
    </rPh>
    <rPh sb="234" eb="235">
      <t>スス</t>
    </rPh>
    <rPh sb="240" eb="242">
      <t>ヒヨウ</t>
    </rPh>
    <rPh sb="243" eb="245">
      <t>ゾウカ</t>
    </rPh>
    <rPh sb="246" eb="250">
      <t>ザイゲンブソク</t>
    </rPh>
    <rPh sb="251" eb="253">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</si>
</sst>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0.94</c:v>
                </c:pt>
                <c:pt idx="2">
                  <c:v>1.35</c:v>
                </c:pt>
                <c:pt idx="3">
                  <c:v>1.04</c:v>
                </c:pt>
                <c:pt idx="4">
                  <c:v>0.89</c:v>
                </c:pt>
              </c:numCache>
            </c:numRef>
          </c:val>
          <c:extLst>
            <c:ext xmlns:c16="http://schemas.microsoft.com/office/drawing/2014/chart" uri="{C3380CC4-5D6E-409C-BE32-E72D297353CC}">
              <c16:uniqueId val="{00000000-ECD2-496C-A1DA-BBBFE9CB140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ECD2-496C-A1DA-BBBFE9CB140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86.76</c:v>
                </c:pt>
                <c:pt idx="1">
                  <c:v>84.4</c:v>
                </c:pt>
                <c:pt idx="2">
                  <c:v>82.82</c:v>
                </c:pt>
                <c:pt idx="3">
                  <c:v>82.51</c:v>
                </c:pt>
                <c:pt idx="4">
                  <c:v>83.27</c:v>
                </c:pt>
              </c:numCache>
            </c:numRef>
          </c:val>
          <c:extLst>
            <c:ext xmlns:c16="http://schemas.microsoft.com/office/drawing/2014/chart" uri="{C3380CC4-5D6E-409C-BE32-E72D297353CC}">
              <c16:uniqueId val="{00000000-4F43-4A46-828F-2C8C562001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4F43-4A46-828F-2C8C562001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92.39</c:v>
                </c:pt>
                <c:pt idx="1">
                  <c:v>93.26</c:v>
                </c:pt>
                <c:pt idx="2">
                  <c:v>93.7</c:v>
                </c:pt>
                <c:pt idx="3">
                  <c:v>92.6</c:v>
                </c:pt>
                <c:pt idx="4">
                  <c:v>92.16</c:v>
                </c:pt>
              </c:numCache>
            </c:numRef>
          </c:val>
          <c:extLst>
            <c:ext xmlns:c16="http://schemas.microsoft.com/office/drawing/2014/chart" uri="{C3380CC4-5D6E-409C-BE32-E72D297353CC}">
              <c16:uniqueId val="{00000000-5D97-4B78-837C-FAD5D7A3F3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5D97-4B78-837C-FAD5D7A3F3D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110.25</c:v>
                </c:pt>
                <c:pt idx="1">
                  <c:v>107.23</c:v>
                </c:pt>
                <c:pt idx="2">
                  <c:v>108.35</c:v>
                </c:pt>
                <c:pt idx="3">
                  <c:v>106</c:v>
                </c:pt>
                <c:pt idx="4">
                  <c:v>103.58</c:v>
                </c:pt>
              </c:numCache>
            </c:numRef>
          </c:val>
          <c:extLst>
            <c:ext xmlns:c16="http://schemas.microsoft.com/office/drawing/2014/chart" uri="{C3380CC4-5D6E-409C-BE32-E72D297353CC}">
              <c16:uniqueId val="{00000000-E066-4418-8858-D897D3EC48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E066-4418-8858-D897D3EC489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53.04</c:v>
                </c:pt>
                <c:pt idx="1">
                  <c:v>54.53</c:v>
                </c:pt>
                <c:pt idx="2">
                  <c:v>55.54</c:v>
                </c:pt>
                <c:pt idx="3">
                  <c:v>56.52</c:v>
                </c:pt>
                <c:pt idx="4">
                  <c:v>57.25</c:v>
                </c:pt>
              </c:numCache>
            </c:numRef>
          </c:val>
          <c:extLst>
            <c:ext xmlns:c16="http://schemas.microsoft.com/office/drawing/2014/chart" uri="{C3380CC4-5D6E-409C-BE32-E72D297353CC}">
              <c16:uniqueId val="{00000000-1CFB-4216-BDAB-4CFC8FFF4F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1CFB-4216-BDAB-4CFC8FFF4F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23.93</c:v>
                </c:pt>
                <c:pt idx="1">
                  <c:v>25.43</c:v>
                </c:pt>
                <c:pt idx="2">
                  <c:v>26.6</c:v>
                </c:pt>
                <c:pt idx="3">
                  <c:v>27.65</c:v>
                </c:pt>
                <c:pt idx="4">
                  <c:v>28.55</c:v>
                </c:pt>
              </c:numCache>
            </c:numRef>
          </c:val>
          <c:extLst>
            <c:ext xmlns:c16="http://schemas.microsoft.com/office/drawing/2014/chart" uri="{C3380CC4-5D6E-409C-BE32-E72D297353CC}">
              <c16:uniqueId val="{00000000-B11F-48EF-ADAF-9EE21926A5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B11F-48EF-ADAF-9EE21926A5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0E-46BB-A685-E8B243FE33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0E-46BB-A685-E8B243FE33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609.37</c:v>
                </c:pt>
                <c:pt idx="1">
                  <c:v>484.28</c:v>
                </c:pt>
                <c:pt idx="2">
                  <c:v>443.25</c:v>
                </c:pt>
                <c:pt idx="3">
                  <c:v>422.48</c:v>
                </c:pt>
                <c:pt idx="4">
                  <c:v>458.33</c:v>
                </c:pt>
              </c:numCache>
            </c:numRef>
          </c:val>
          <c:extLst>
            <c:ext xmlns:c16="http://schemas.microsoft.com/office/drawing/2014/chart" uri="{C3380CC4-5D6E-409C-BE32-E72D297353CC}">
              <c16:uniqueId val="{00000000-8899-4EA7-B945-52EE62D5E1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8899-4EA7-B945-52EE62D5E1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52.86</c:v>
                </c:pt>
                <c:pt idx="1">
                  <c:v>37.409999999999997</c:v>
                </c:pt>
                <c:pt idx="2">
                  <c:v>34.090000000000003</c:v>
                </c:pt>
                <c:pt idx="3">
                  <c:v>23.19</c:v>
                </c:pt>
                <c:pt idx="4">
                  <c:v>16.649999999999999</c:v>
                </c:pt>
              </c:numCache>
            </c:numRef>
          </c:val>
          <c:extLst>
            <c:ext xmlns:c16="http://schemas.microsoft.com/office/drawing/2014/chart" uri="{C3380CC4-5D6E-409C-BE32-E72D297353CC}">
              <c16:uniqueId val="{00000000-4AF4-404D-AF65-35774844F52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4AF4-404D-AF65-35774844F52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88.07</c:v>
                </c:pt>
                <c:pt idx="1">
                  <c:v>100.48</c:v>
                </c:pt>
                <c:pt idx="2">
                  <c:v>90.63</c:v>
                </c:pt>
                <c:pt idx="3">
                  <c:v>99.24</c:v>
                </c:pt>
                <c:pt idx="4">
                  <c:v>97.85</c:v>
                </c:pt>
              </c:numCache>
            </c:numRef>
          </c:val>
          <c:extLst>
            <c:ext xmlns:c16="http://schemas.microsoft.com/office/drawing/2014/chart" uri="{C3380CC4-5D6E-409C-BE32-E72D297353CC}">
              <c16:uniqueId val="{00000000-EF1F-4B1B-ACC3-F8C3F73423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EF1F-4B1B-ACC3-F8C3F73423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133.13</c:v>
                </c:pt>
                <c:pt idx="1">
                  <c:v>139.85</c:v>
                </c:pt>
                <c:pt idx="2">
                  <c:v>138.16</c:v>
                </c:pt>
                <c:pt idx="3">
                  <c:v>143.13</c:v>
                </c:pt>
                <c:pt idx="4">
                  <c:v>146.18</c:v>
                </c:pt>
              </c:numCache>
            </c:numRef>
          </c:val>
          <c:extLst>
            <c:ext xmlns:c16="http://schemas.microsoft.com/office/drawing/2014/chart" uri="{C3380CC4-5D6E-409C-BE32-E72D297353CC}">
              <c16:uniqueId val="{00000000-B2F5-43BB-A5E7-31A6CE97C2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B2F5-43BB-A5E7-31A6CE97C2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春日井市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非設置</v>
      </c>
      <c r="AE8" s="74"/>
      <c r="AF8" s="74"/>
      <c r="AG8" s="74"/>
      <c r="AH8" s="74"/>
      <c r="AI8" s="74"/>
      <c r="AJ8" s="74"/>
      <c r="AK8" s="2"/>
      <c r="AL8" s="65">
        <f>データ!$R$6</f>
        <v>305902</v>
      </c>
      <c r="AM8" s="65"/>
      <c r="AN8" s="65"/>
      <c r="AO8" s="65"/>
      <c r="AP8" s="65"/>
      <c r="AQ8" s="65"/>
      <c r="AR8" s="65"/>
      <c r="AS8" s="65"/>
      <c r="AT8" s="36">
        <f>データ!$S$6</f>
        <v>92.78</v>
      </c>
      <c r="AU8" s="37"/>
      <c r="AV8" s="37"/>
      <c r="AW8" s="37"/>
      <c r="AX8" s="37"/>
      <c r="AY8" s="37"/>
      <c r="AZ8" s="37"/>
      <c r="BA8" s="37"/>
      <c r="BB8" s="54">
        <f>データ!$T$6</f>
        <v>3297.07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94.79</v>
      </c>
      <c r="J10" s="37"/>
      <c r="K10" s="37"/>
      <c r="L10" s="37"/>
      <c r="M10" s="37"/>
      <c r="N10" s="37"/>
      <c r="O10" s="64"/>
      <c r="P10" s="54">
        <f>データ!$P$6</f>
        <v>100</v>
      </c>
      <c r="Q10" s="54"/>
      <c r="R10" s="54"/>
      <c r="S10" s="54"/>
      <c r="T10" s="54"/>
      <c r="U10" s="54"/>
      <c r="V10" s="54"/>
      <c r="W10" s="65">
        <f>データ!$Q$6</f>
        <v>2167</v>
      </c>
      <c r="X10" s="65"/>
      <c r="Y10" s="65"/>
      <c r="Z10" s="65"/>
      <c r="AA10" s="65"/>
      <c r="AB10" s="65"/>
      <c r="AC10" s="65"/>
      <c r="AD10" s="2"/>
      <c r="AE10" s="2"/>
      <c r="AF10" s="2"/>
      <c r="AG10" s="2"/>
      <c r="AH10" s="2"/>
      <c r="AI10" s="2"/>
      <c r="AJ10" s="2"/>
      <c r="AK10" s="2"/>
      <c r="AL10" s="65">
        <f>データ!$U$6</f>
        <v>305249</v>
      </c>
      <c r="AM10" s="65"/>
      <c r="AN10" s="65"/>
      <c r="AO10" s="65"/>
      <c r="AP10" s="65"/>
      <c r="AQ10" s="65"/>
      <c r="AR10" s="65"/>
      <c r="AS10" s="65"/>
      <c r="AT10" s="36">
        <f>データ!$V$6</f>
        <v>73.7</v>
      </c>
      <c r="AU10" s="37"/>
      <c r="AV10" s="37"/>
      <c r="AW10" s="37"/>
      <c r="AX10" s="37"/>
      <c r="AY10" s="37"/>
      <c r="AZ10" s="37"/>
      <c r="BA10" s="37"/>
      <c r="BB10" s="54">
        <f>データ!$W$6</f>
        <v>4141.78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WK/HYtsbzNVRR9FB5jT+lkFl1qne+1kcQtnZxvhf17tcctTjKeRPuct/6rBVoHIl9w9VR3KiKI/HSlqsIJlCA==" saltValue="zAMjji25faEC1jj4H56L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232068</v>
      </c>
      <c r="D6" s="20">
        <f t="shared" si="3"/>
        <v>46</v>
      </c>
      <c r="E6" s="20">
        <f t="shared" si="3"/>
        <v>1</v>
      </c>
      <c r="F6" s="20">
        <f t="shared" si="3"/>
        <v>0</v>
      </c>
      <c r="G6" s="20">
        <f t="shared" si="3"/>
        <v>1</v>
      </c>
      <c r="H6" s="20" t="str">
        <f t="shared" si="3"/>
        <v>愛知県　春日井市</v>
      </c>
      <c r="I6" s="20" t="str">
        <f t="shared" si="3"/>
        <v>法適用</v>
      </c>
      <c r="J6" s="20" t="str">
        <f t="shared" si="3"/>
        <v>水道事業</v>
      </c>
      <c r="K6" s="20" t="str">
        <f t="shared" si="3"/>
        <v>末端給水事業</v>
      </c>
      <c r="L6" s="20" t="str">
        <f t="shared" si="3"/>
        <v>A1</v>
      </c>
      <c r="M6" s="20" t="str">
        <f t="shared" si="3"/>
        <v>非設置</v>
      </c>
      <c r="N6" s="21" t="str">
        <f t="shared" si="3"/>
        <v>-</v>
      </c>
      <c r="O6" s="21">
        <f t="shared" si="3"/>
        <v>94.79</v>
      </c>
      <c r="P6" s="21">
        <f t="shared" si="3"/>
        <v>100</v>
      </c>
      <c r="Q6" s="21">
        <f t="shared" si="3"/>
        <v>2167</v>
      </c>
      <c r="R6" s="21">
        <f t="shared" si="3"/>
        <v>305902</v>
      </c>
      <c r="S6" s="21">
        <f t="shared" si="3"/>
        <v>92.78</v>
      </c>
      <c r="T6" s="21">
        <f t="shared" si="3"/>
        <v>3297.07</v>
      </c>
      <c r="U6" s="21">
        <f t="shared" si="3"/>
        <v>305249</v>
      </c>
      <c r="V6" s="21">
        <f t="shared" si="3"/>
        <v>73.7</v>
      </c>
      <c r="W6" s="21">
        <f t="shared" si="3"/>
        <v>4141.78</v>
      </c>
      <c r="X6" s="22">
        <f>IF(X7="",NA(),X7)</f>
        <v>110.25</v>
      </c>
      <c r="Y6" s="22">
        <f t="shared" ref="Y6:AG6" si="4">IF(Y7="",NA(),Y7)</f>
        <v>107.23</v>
      </c>
      <c r="Z6" s="22">
        <f t="shared" si="4"/>
        <v>108.35</v>
      </c>
      <c r="AA6" s="22">
        <f t="shared" si="4"/>
        <v>106</v>
      </c>
      <c r="AB6" s="22">
        <f t="shared" si="4"/>
        <v>103.58</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609.37</v>
      </c>
      <c r="AU6" s="22">
        <f t="shared" ref="AU6:BC6" si="6">IF(AU7="",NA(),AU7)</f>
        <v>484.28</v>
      </c>
      <c r="AV6" s="22">
        <f t="shared" si="6"/>
        <v>443.25</v>
      </c>
      <c r="AW6" s="22">
        <f t="shared" si="6"/>
        <v>422.48</v>
      </c>
      <c r="AX6" s="22">
        <f t="shared" si="6"/>
        <v>458.33</v>
      </c>
      <c r="AY6" s="22">
        <f t="shared" si="6"/>
        <v>239.45</v>
      </c>
      <c r="AZ6" s="22">
        <f t="shared" si="6"/>
        <v>246.01</v>
      </c>
      <c r="BA6" s="22">
        <f t="shared" si="6"/>
        <v>228.89</v>
      </c>
      <c r="BB6" s="22">
        <f t="shared" si="6"/>
        <v>232.66</v>
      </c>
      <c r="BC6" s="22">
        <f t="shared" si="6"/>
        <v>217.12</v>
      </c>
      <c r="BD6" s="21" t="str">
        <f>IF(BD7="","",IF(BD7="-","【-】","【"&amp;SUBSTITUTE(TEXT(BD7,"#,##0.00"),"-","△")&amp;"】"))</f>
        <v>【239.69】</v>
      </c>
      <c r="BE6" s="22">
        <f>IF(BE7="",NA(),BE7)</f>
        <v>52.86</v>
      </c>
      <c r="BF6" s="22">
        <f t="shared" ref="BF6:BN6" si="7">IF(BF7="",NA(),BF7)</f>
        <v>37.409999999999997</v>
      </c>
      <c r="BG6" s="22">
        <f t="shared" si="7"/>
        <v>34.090000000000003</v>
      </c>
      <c r="BH6" s="22">
        <f t="shared" si="7"/>
        <v>23.19</v>
      </c>
      <c r="BI6" s="22">
        <f t="shared" si="7"/>
        <v>16.649999999999999</v>
      </c>
      <c r="BJ6" s="22">
        <f t="shared" si="7"/>
        <v>259.56</v>
      </c>
      <c r="BK6" s="22">
        <f t="shared" si="7"/>
        <v>248.92</v>
      </c>
      <c r="BL6" s="22">
        <f t="shared" si="7"/>
        <v>251.26</v>
      </c>
      <c r="BM6" s="22">
        <f t="shared" si="7"/>
        <v>255.84</v>
      </c>
      <c r="BN6" s="22">
        <f t="shared" si="7"/>
        <v>253.22</v>
      </c>
      <c r="BO6" s="21" t="str">
        <f>IF(BO7="","",IF(BO7="-","【-】","【"&amp;SUBSTITUTE(TEXT(BO7,"#,##0.00"),"-","△")&amp;"】"))</f>
        <v>【264.86】</v>
      </c>
      <c r="BP6" s="22">
        <f>IF(BP7="",NA(),BP7)</f>
        <v>88.07</v>
      </c>
      <c r="BQ6" s="22">
        <f t="shared" ref="BQ6:BY6" si="8">IF(BQ7="",NA(),BQ7)</f>
        <v>100.48</v>
      </c>
      <c r="BR6" s="22">
        <f t="shared" si="8"/>
        <v>90.63</v>
      </c>
      <c r="BS6" s="22">
        <f t="shared" si="8"/>
        <v>99.24</v>
      </c>
      <c r="BT6" s="22">
        <f t="shared" si="8"/>
        <v>97.85</v>
      </c>
      <c r="BU6" s="22">
        <f t="shared" si="8"/>
        <v>105.07</v>
      </c>
      <c r="BV6" s="22">
        <f t="shared" si="8"/>
        <v>107.54</v>
      </c>
      <c r="BW6" s="22">
        <f t="shared" si="8"/>
        <v>101.93</v>
      </c>
      <c r="BX6" s="22">
        <f t="shared" si="8"/>
        <v>102.36</v>
      </c>
      <c r="BY6" s="22">
        <f t="shared" si="8"/>
        <v>101.56</v>
      </c>
      <c r="BZ6" s="21" t="str">
        <f>IF(BZ7="","",IF(BZ7="-","【-】","【"&amp;SUBSTITUTE(TEXT(BZ7,"#,##0.00"),"-","△")&amp;"】"))</f>
        <v>【97.59】</v>
      </c>
      <c r="CA6" s="22">
        <f>IF(CA7="",NA(),CA7)</f>
        <v>133.13</v>
      </c>
      <c r="CB6" s="22">
        <f t="shared" ref="CB6:CJ6" si="9">IF(CB7="",NA(),CB7)</f>
        <v>139.85</v>
      </c>
      <c r="CC6" s="22">
        <f t="shared" si="9"/>
        <v>138.16</v>
      </c>
      <c r="CD6" s="22">
        <f t="shared" si="9"/>
        <v>143.13</v>
      </c>
      <c r="CE6" s="22">
        <f t="shared" si="9"/>
        <v>146.18</v>
      </c>
      <c r="CF6" s="22">
        <f t="shared" si="9"/>
        <v>153.71</v>
      </c>
      <c r="CG6" s="22">
        <f t="shared" si="9"/>
        <v>155.9</v>
      </c>
      <c r="CH6" s="22">
        <f t="shared" si="9"/>
        <v>162.47</v>
      </c>
      <c r="CI6" s="22">
        <f t="shared" si="9"/>
        <v>165.52</v>
      </c>
      <c r="CJ6" s="22">
        <f t="shared" si="9"/>
        <v>169.99</v>
      </c>
      <c r="CK6" s="21" t="str">
        <f>IF(CK7="","",IF(CK7="-","【-】","【"&amp;SUBSTITUTE(TEXT(CK7,"#,##0.00"),"-","△")&amp;"】"))</f>
        <v>【181.66】</v>
      </c>
      <c r="CL6" s="22">
        <f>IF(CL7="",NA(),CL7)</f>
        <v>86.76</v>
      </c>
      <c r="CM6" s="22">
        <f t="shared" ref="CM6:CU6" si="10">IF(CM7="",NA(),CM7)</f>
        <v>84.4</v>
      </c>
      <c r="CN6" s="22">
        <f t="shared" si="10"/>
        <v>82.82</v>
      </c>
      <c r="CO6" s="22">
        <f t="shared" si="10"/>
        <v>82.51</v>
      </c>
      <c r="CP6" s="22">
        <f t="shared" si="10"/>
        <v>83.27</v>
      </c>
      <c r="CQ6" s="22">
        <f t="shared" si="10"/>
        <v>64.41</v>
      </c>
      <c r="CR6" s="22">
        <f t="shared" si="10"/>
        <v>64.11</v>
      </c>
      <c r="CS6" s="22">
        <f t="shared" si="10"/>
        <v>63.81</v>
      </c>
      <c r="CT6" s="22">
        <f t="shared" si="10"/>
        <v>63.58</v>
      </c>
      <c r="CU6" s="22">
        <f t="shared" si="10"/>
        <v>64.13</v>
      </c>
      <c r="CV6" s="21" t="str">
        <f>IF(CV7="","",IF(CV7="-","【-】","【"&amp;SUBSTITUTE(TEXT(CV7,"#,##0.00"),"-","△")&amp;"】"))</f>
        <v>【60.21】</v>
      </c>
      <c r="CW6" s="22">
        <f>IF(CW7="",NA(),CW7)</f>
        <v>92.39</v>
      </c>
      <c r="CX6" s="22">
        <f t="shared" ref="CX6:DF6" si="11">IF(CX7="",NA(),CX7)</f>
        <v>93.26</v>
      </c>
      <c r="CY6" s="22">
        <f t="shared" si="11"/>
        <v>93.7</v>
      </c>
      <c r="CZ6" s="22">
        <f t="shared" si="11"/>
        <v>92.6</v>
      </c>
      <c r="DA6" s="22">
        <f t="shared" si="11"/>
        <v>92.16</v>
      </c>
      <c r="DB6" s="22">
        <f t="shared" si="11"/>
        <v>91.64</v>
      </c>
      <c r="DC6" s="22">
        <f t="shared" si="11"/>
        <v>92.09</v>
      </c>
      <c r="DD6" s="22">
        <f t="shared" si="11"/>
        <v>91.76</v>
      </c>
      <c r="DE6" s="22">
        <f t="shared" si="11"/>
        <v>91.22</v>
      </c>
      <c r="DF6" s="22">
        <f t="shared" si="11"/>
        <v>90.98</v>
      </c>
      <c r="DG6" s="21" t="str">
        <f>IF(DG7="","",IF(DG7="-","【-】","【"&amp;SUBSTITUTE(TEXT(DG7,"#,##0.00"),"-","△")&amp;"】"))</f>
        <v>【89.21】</v>
      </c>
      <c r="DH6" s="22">
        <f>IF(DH7="",NA(),DH7)</f>
        <v>53.04</v>
      </c>
      <c r="DI6" s="22">
        <f t="shared" ref="DI6:DQ6" si="12">IF(DI7="",NA(),DI7)</f>
        <v>54.53</v>
      </c>
      <c r="DJ6" s="22">
        <f t="shared" si="12"/>
        <v>55.54</v>
      </c>
      <c r="DK6" s="22">
        <f t="shared" si="12"/>
        <v>56.52</v>
      </c>
      <c r="DL6" s="22">
        <f t="shared" si="12"/>
        <v>57.25</v>
      </c>
      <c r="DM6" s="22">
        <f t="shared" si="12"/>
        <v>51.62</v>
      </c>
      <c r="DN6" s="22">
        <f t="shared" si="12"/>
        <v>52.16</v>
      </c>
      <c r="DO6" s="22">
        <f t="shared" si="12"/>
        <v>52.59</v>
      </c>
      <c r="DP6" s="22">
        <f t="shared" si="12"/>
        <v>52.74</v>
      </c>
      <c r="DQ6" s="22">
        <f t="shared" si="12"/>
        <v>53.15</v>
      </c>
      <c r="DR6" s="21" t="str">
        <f>IF(DR7="","",IF(DR7="-","【-】","【"&amp;SUBSTITUTE(TEXT(DR7,"#,##0.00"),"-","△")&amp;"】"))</f>
        <v>【52.41】</v>
      </c>
      <c r="DS6" s="22">
        <f>IF(DS7="",NA(),DS7)</f>
        <v>23.93</v>
      </c>
      <c r="DT6" s="22">
        <f t="shared" ref="DT6:EB6" si="13">IF(DT7="",NA(),DT7)</f>
        <v>25.43</v>
      </c>
      <c r="DU6" s="22">
        <f t="shared" si="13"/>
        <v>26.6</v>
      </c>
      <c r="DV6" s="22">
        <f t="shared" si="13"/>
        <v>27.65</v>
      </c>
      <c r="DW6" s="22">
        <f t="shared" si="13"/>
        <v>28.55</v>
      </c>
      <c r="DX6" s="22">
        <f t="shared" si="13"/>
        <v>23.68</v>
      </c>
      <c r="DY6" s="22">
        <f t="shared" si="13"/>
        <v>25.76</v>
      </c>
      <c r="DZ6" s="22">
        <f t="shared" si="13"/>
        <v>27.51</v>
      </c>
      <c r="EA6" s="22">
        <f t="shared" si="13"/>
        <v>28.57</v>
      </c>
      <c r="EB6" s="22">
        <f t="shared" si="13"/>
        <v>29.7</v>
      </c>
      <c r="EC6" s="21" t="str">
        <f>IF(EC7="","",IF(EC7="-","【-】","【"&amp;SUBSTITUTE(TEXT(EC7,"#,##0.00"),"-","△")&amp;"】"))</f>
        <v>【26.78】</v>
      </c>
      <c r="ED6" s="22">
        <f>IF(ED7="",NA(),ED7)</f>
        <v>0.64</v>
      </c>
      <c r="EE6" s="22">
        <f t="shared" ref="EE6:EM6" si="14">IF(EE7="",NA(),EE7)</f>
        <v>0.94</v>
      </c>
      <c r="EF6" s="22">
        <f t="shared" si="14"/>
        <v>1.35</v>
      </c>
      <c r="EG6" s="22">
        <f t="shared" si="14"/>
        <v>1.04</v>
      </c>
      <c r="EH6" s="22">
        <f t="shared" si="14"/>
        <v>0.89</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232068</v>
      </c>
      <c r="D7" s="24">
        <v>46</v>
      </c>
      <c r="E7" s="24">
        <v>1</v>
      </c>
      <c r="F7" s="24">
        <v>0</v>
      </c>
      <c r="G7" s="24">
        <v>1</v>
      </c>
      <c r="H7" s="24" t="s">
        <v>93</v>
      </c>
      <c r="I7" s="24" t="s">
        <v>94</v>
      </c>
      <c r="J7" s="24" t="s">
        <v>95</v>
      </c>
      <c r="K7" s="24" t="s">
        <v>96</v>
      </c>
      <c r="L7" s="24" t="s">
        <v>97</v>
      </c>
      <c r="M7" s="24" t="s">
        <v>98</v>
      </c>
      <c r="N7" s="25" t="s">
        <v>99</v>
      </c>
      <c r="O7" s="25">
        <v>94.79</v>
      </c>
      <c r="P7" s="25">
        <v>100</v>
      </c>
      <c r="Q7" s="25">
        <v>2167</v>
      </c>
      <c r="R7" s="25">
        <v>305902</v>
      </c>
      <c r="S7" s="25">
        <v>92.78</v>
      </c>
      <c r="T7" s="25">
        <v>3297.07</v>
      </c>
      <c r="U7" s="25">
        <v>305249</v>
      </c>
      <c r="V7" s="25">
        <v>73.7</v>
      </c>
      <c r="W7" s="25">
        <v>4141.78</v>
      </c>
      <c r="X7" s="25">
        <v>110.25</v>
      </c>
      <c r="Y7" s="25">
        <v>107.23</v>
      </c>
      <c r="Z7" s="25">
        <v>108.35</v>
      </c>
      <c r="AA7" s="25">
        <v>106</v>
      </c>
      <c r="AB7" s="25">
        <v>103.58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609.37</v>
      </c>
      <c r="AU7" s="25">
        <v>484.28</v>
      </c>
      <c r="AV7" s="25">
        <v>443.25</v>
      </c>
      <c r="AW7" s="25">
        <v>422.48</v>
      </c>
      <c r="AX7" s="25">
        <v>458.33</v>
      </c>
      <c r="AY7" s="25">
        <v>239.45</v>
      </c>
      <c r="AZ7" s="25">
        <v>246.01</v>
      </c>
      <c r="BA7" s="25">
        <v>228.89</v>
      </c>
      <c r="BB7" s="25">
        <v>232.66</v>
      </c>
      <c r="BC7" s="25">
        <v>217.12</v>
      </c>
      <c r="BD7" s="25">
        <v>239.69</v>
      </c>
      <c r="BE7" s="25">
        <v>52.86</v>
      </c>
      <c r="BF7" s="25">
        <v>37.409999999999997</v>
      </c>
      <c r="BG7" s="25">
        <v>34.090000000000003</v>
      </c>
      <c r="BH7" s="25">
        <v>23.19</v>
      </c>
      <c r="BI7" s="25">
        <v>16.649999999999999</v>
      </c>
      <c r="BJ7" s="25">
        <v>259.56</v>
      </c>
      <c r="BK7" s="25">
        <v>248.92</v>
      </c>
      <c r="BL7" s="25">
        <v>251.26</v>
      </c>
      <c r="BM7" s="25">
        <v>255.84</v>
      </c>
      <c r="BN7" s="25">
        <v>253.22</v>
      </c>
      <c r="BO7" s="25">
        <v>264.86</v>
      </c>
      <c r="BP7" s="25">
        <v>88.07</v>
      </c>
      <c r="BQ7" s="25">
        <v>100.48</v>
      </c>
      <c r="BR7" s="25">
        <v>90.63</v>
      </c>
      <c r="BS7" s="25">
        <v>99.24</v>
      </c>
      <c r="BT7" s="25">
        <v>97.85</v>
      </c>
      <c r="BU7" s="25">
        <v>105.07</v>
      </c>
      <c r="BV7" s="25">
        <v>107.54</v>
      </c>
      <c r="BW7" s="25">
        <v>101.93</v>
      </c>
      <c r="BX7" s="25">
        <v>102.36</v>
      </c>
      <c r="BY7" s="25">
        <v>101.56</v>
      </c>
      <c r="BZ7" s="25">
        <v>97.59</v>
      </c>
      <c r="CA7" s="25">
        <v>133.13</v>
      </c>
      <c r="CB7" s="25">
        <v>139.85</v>
      </c>
      <c r="CC7" s="25">
        <v>138.16</v>
      </c>
      <c r="CD7" s="25">
        <v>143.13</v>
      </c>
      <c r="CE7" s="25">
        <v>146.18</v>
      </c>
      <c r="CF7" s="25">
        <v>153.71</v>
      </c>
      <c r="CG7" s="25">
        <v>155.9</v>
      </c>
      <c r="CH7" s="25">
        <v>162.47</v>
      </c>
      <c r="CI7" s="25">
        <v>165.52</v>
      </c>
      <c r="CJ7" s="25">
        <v>169.99</v>
      </c>
      <c r="CK7" s="25">
        <v>181.66</v>
      </c>
      <c r="CL7" s="25">
        <v>86.76</v>
      </c>
      <c r="CM7" s="25">
        <v>84.4</v>
      </c>
      <c r="CN7" s="25">
        <v>82.82</v>
      </c>
      <c r="CO7" s="25">
        <v>82.51</v>
      </c>
      <c r="CP7" s="25">
        <v>83.27</v>
      </c>
      <c r="CQ7" s="25">
        <v>64.41</v>
      </c>
      <c r="CR7" s="25">
        <v>64.11</v>
      </c>
      <c r="CS7" s="25">
        <v>63.81</v>
      </c>
      <c r="CT7" s="25">
        <v>63.58</v>
      </c>
      <c r="CU7" s="25">
        <v>64.13</v>
      </c>
      <c r="CV7" s="25">
        <v>60.21</v>
      </c>
      <c r="CW7" s="25">
        <v>92.39</v>
      </c>
      <c r="CX7" s="25">
        <v>93.26</v>
      </c>
      <c r="CY7" s="25">
        <v>93.7</v>
      </c>
      <c r="CZ7" s="25">
        <v>92.6</v>
      </c>
      <c r="DA7" s="25">
        <v>92.16</v>
      </c>
      <c r="DB7" s="25">
        <v>91.64</v>
      </c>
      <c r="DC7" s="25">
        <v>92.09</v>
      </c>
      <c r="DD7" s="25">
        <v>91.76</v>
      </c>
      <c r="DE7" s="25">
        <v>91.22</v>
      </c>
      <c r="DF7" s="25">
        <v>90.98</v>
      </c>
      <c r="DG7" s="25">
        <v>89.21</v>
      </c>
      <c r="DH7" s="25">
        <v>53.04</v>
      </c>
      <c r="DI7" s="25">
        <v>54.53</v>
      </c>
      <c r="DJ7" s="25">
        <v>55.54</v>
      </c>
      <c r="DK7" s="25">
        <v>56.52</v>
      </c>
      <c r="DL7" s="25">
        <v>57.25</v>
      </c>
      <c r="DM7" s="25">
        <v>51.62</v>
      </c>
      <c r="DN7" s="25">
        <v>52.16</v>
      </c>
      <c r="DO7" s="25">
        <v>52.59</v>
      </c>
      <c r="DP7" s="25">
        <v>52.74</v>
      </c>
      <c r="DQ7" s="25">
        <v>53.15</v>
      </c>
      <c r="DR7" s="25">
        <v>52.41</v>
      </c>
      <c r="DS7" s="25">
        <v>23.93</v>
      </c>
      <c r="DT7" s="25">
        <v>25.43</v>
      </c>
      <c r="DU7" s="25">
        <v>26.6</v>
      </c>
      <c r="DV7" s="25">
        <v>27.65</v>
      </c>
      <c r="DW7" s="25">
        <v>28.55</v>
      </c>
      <c r="DX7" s="25">
        <v>23.68</v>
      </c>
      <c r="DY7" s="25">
        <v>25.76</v>
      </c>
      <c r="DZ7" s="25">
        <v>27.51</v>
      </c>
      <c r="EA7" s="25">
        <v>28.57</v>
      </c>
      <c r="EB7" s="25">
        <v>29.7</v>
      </c>
      <c r="EC7" s="25">
        <v>26.78</v>
      </c>
      <c r="ED7" s="25">
        <v>0.64</v>
      </c>
      <c r="EE7" s="25">
        <v>0.94</v>
      </c>
      <c r="EF7" s="25">
        <v>1.35</v>
      </c>
      <c r="EG7" s="25">
        <v>1.04</v>
      </c>
      <c r="EH7" s="25">
        <v>0.89</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山添　大智</cp:lastModifiedBy>
  <cp:lastPrinted>2026-01-28T00:17:11Z</cp:lastPrinted>
  <dcterms:created xsi:type="dcterms:W3CDTF">2025-12-12T09:18:18Z</dcterms:created>
  <dcterms:modified xsi:type="dcterms:W3CDTF">2026-01-30T09:23:25Z</dcterms:modified>
  <cp:category/>
</cp:coreProperties>
</file>