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66ED37C0-AA8E-4335-8759-A6E267A3D89A}" xr6:coauthVersionLast="47" xr6:coauthVersionMax="47" xr10:uidLastSave="{00000000-0000-0000-0000-000000000000}"/>
  <workbookProtection workbookAlgorithmName="SHA-512" workbookHashValue="Tr4qHK7eVspsDYmh87oam9Yds2g+5IGSWVqi8zIm2VdENkud0pej+sPB2guLUR7CNGWfpYZJ05WYrbZ8mbYIbA==" workbookSaltValue="+hH98YcI/INpX26WA9Pj8w==" workbookSpinCount="100000" lockStructure="1"/>
  <bookViews>
    <workbookView xWindow="10" yWindow="152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F85" i="4"/>
  <c r="E85" i="4"/>
  <c r="AT10" i="4"/>
  <c r="AL10" i="4"/>
  <c r="P10" i="4"/>
  <c r="B10" i="4"/>
  <c r="BB8" i="4"/>
  <c r="AT8" i="4"/>
  <c r="AL8" i="4"/>
  <c r="AD8" i="4"/>
  <c r="W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<sst xmlns="http://schemas.openxmlformats.org/spreadsheetml/2006/main" count="228" uniqueCount="113">
  <si>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</si>
  <si>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</si>
  <si>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</si>
  <si>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</si>
  <si>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</si>
  <si>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</si>
  <si>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</si>
  <si>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</si>
  <si>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</si>
  <si>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</si>
  <si>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</si>
  <si>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</si>
  <si>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</si>
  <si>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</si>
  <si>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</si>
  <si>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</si>
  <si>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</si>
  <si>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</si>
  <si>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</si>
  <si>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</si>
  <si>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</si>
  <si>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</si>
  <si>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</si>
  <si>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</si>
  <si>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</si>
  <si>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</si>
  <si>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</si>
  <si>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</si>
  <si>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</si>
  <si>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</si>
  <si>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</si>
  <si>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</si>
  <si>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</si>
  <si>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</si>
  <si>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</si>
  <si>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</si>
  <si>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</si>
  <si>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</si>
  <si>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</si>
  <si>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</si>
  <si>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</si>
  <si>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</si>
  <si>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</si>
  <si>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</si>
  <si>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</si>
  <si>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</si>
  <si>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</si>
  <si>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</si>
  <si>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</si>
  <si>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</si>
  <si>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</si>
  <si>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</si>
  <si>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</si>
  <si>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</si>
  <si>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</si>
  <si>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</si>
  <si>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</si>
  <si>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</si>
  <si>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</si>
  <si>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</si>
  <si>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</si>
  <si>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</si>
  <si>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</si>
  <si>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</si>
  <si>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</si>
  <si>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</si>
  <si>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</si>
  <si>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</si>
  <si>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</si>
  <si>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</si>
  <si>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</si>
  <si>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</si>
  <si>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</si>
  <si>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</si>
  <si>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</si>
  <si>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</si>
  <si>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</si>
  <si>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</si>
  <si>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</si>
  <si>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</si>
  <si>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</si>
  <si>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</si>
  <si>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</si>
  <si>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</si>
  <si>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</si>
  <si>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</si>
  <si>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</si>
  <si>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</si>
  <si>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</si>
  <si>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</si>
  <si>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</si>
  <si>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</si>
  <si>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</si>
  <si>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碧南市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</si>
  <si>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</si>
  <si>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</si>
  <si>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</si>
  <si>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</si>
  <si>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</si>
  <si>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</si>
  <si>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</si>
  <si>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</si>
  <si>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</si>
  <si>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</si>
  <si>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</si>
  <si>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</si>
  <si>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</si>
  <si>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</si>
  <si>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</si>
  <si>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</si>
  <si>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平均値を大きく下回っており、施設の長寿命化や設備更新を計画的に行っているためである。しかしながら、上昇傾向にあるため、優先度や必要性の高さを見極め、中長期的な視点での更新に取り組む必要がある。
　②管路経年化率は、耐用年数を経過した管路の精査を実施したことにより前年より大きく上昇した。
　③管路更新率は、類似団体平均値を上回っているが、今後も計画的な更新を推進していく必要がある。</t>
    <rPh sb="118" eb="120">
      <t>カンロ</t>
    </rPh>
    <rPh sb="120" eb="124">
      <t>ケイネンカリツ</t>
    </rPh>
    <rPh sb="126" eb="130">
      <t>タイヨウネンスウ</t>
    </rPh>
    <rPh sb="131" eb="133">
      <t>ケイカ</t>
    </rPh>
    <rPh sb="135" eb="137">
      <t>カンロ</t>
    </rPh>
    <rPh sb="138" eb="140">
      <t>セイサ</t>
    </rPh>
    <rPh sb="141" eb="143">
      <t>ジッシ</t>
    </rPh>
    <rPh sb="150" eb="152">
      <t>ゼンネン</t>
    </rPh>
    <rPh sb="154" eb="155">
      <t>オオ</t>
    </rPh>
    <rPh sb="157" eb="159">
      <t>ジョウショウ</t>
    </rPh>
    <phoneticPr fontId="4"/>
  </si>
  <si>
    <t>　現時点では経営の健全性・効率性は概ね確保されているが、人口減少に伴う給水収益の減少、施設の老朽化対策や物価高騰等による費用の増大など、厳しい経営が続くと想定される。
　今後は、碧南市水道ビジョンに掲げた「安全・安心を未来へつなぐ」水道を構築すべく、経費の削減や効率的な施設運用といった経営基盤の強化を進め、持続的な経営を確保する必要がある。　
　令和６年度に改定をした経営戦略では、令和８年度の赤字化を見込んでいるため、適正な水道料金のあり方について検討を行っていく。</t>
    <rPh sb="174" eb="176">
      <t>レイワ</t>
    </rPh>
    <rPh sb="177" eb="179">
      <t>ネンド</t>
    </rPh>
    <rPh sb="180" eb="182">
      <t>カイテイ</t>
    </rPh>
    <rPh sb="185" eb="187">
      <t>ケイエイ</t>
    </rPh>
    <rPh sb="187" eb="189">
      <t>センリャク</t>
    </rPh>
    <rPh sb="192" eb="194">
      <t>レイワ</t>
    </rPh>
    <rPh sb="195" eb="197">
      <t>ネンド</t>
    </rPh>
    <rPh sb="198" eb="201">
      <t>アカジカ</t>
    </rPh>
    <rPh sb="202" eb="204">
      <t>ミコ</t>
    </rPh>
    <phoneticPr fontId="4"/>
  </si>
  <si>
    <t>①経常収支比率は、給水収益の減少、物価上昇による経費の増加及び設備の大規模更新工事に伴う減価償却費の増加により前年度より下降したが、健全経営の水準とされる100％を上回った。
　しかしながら、類似団体平均値を下回っているため、経費削減等の経営改善に取り組む必要がある。
　②累積欠損金は発生しておらず、③流動比率についても、類似団体平均値を上回っており経営の健全性は保たれていると考えられる。
　④企業債残高対給水収益比率については、新たな借入を行っておらず、企業債に依存しない経営が行えている。
　⑤料金回収率は、100％を下回っているが、物価高騰対策により水道料金基本料金の減免を実施したことにより給水収益が減少した影響である。
　⑥給水原価は、類似団体平均値を下回っているが、有収水量の減少及び物価上昇等による経常費用の増加に伴い、年々上昇している。　
　⑦施設利用率は、遊休状態であった第１配水場を機能廃止としたため、利用率が前年度より上昇した。今後も水需要の動向を慎重に見極めた上での施設規模の見直しを含めた効率的な運営計画を検討していく。
　⑧有収率は、高水準を保っており、引き続き、漏水対策を実施することで、効率的な経営を行っていく。</t>
    <rPh sb="24" eb="26">
      <t>ケイヒ</t>
    </rPh>
    <rPh sb="124" eb="125">
      <t>ト</t>
    </rPh>
    <rPh sb="126" eb="127">
      <t>ク</t>
    </rPh>
    <rPh sb="389" eb="391">
      <t>ユウキュウ</t>
    </rPh>
    <rPh sb="391" eb="393">
      <t>ジョウタイ</t>
    </rPh>
    <rPh sb="397" eb="398">
      <t>ダイ</t>
    </rPh>
    <rPh sb="399" eb="402">
      <t>ハイスイジョウ</t>
    </rPh>
    <rPh sb="403" eb="405">
      <t>キノウ</t>
    </rPh>
    <rPh sb="405" eb="407">
      <t>ハイシ</t>
    </rPh>
    <rPh sb="413" eb="416">
      <t>リヨウリツ</t>
    </rPh>
    <rPh sb="417" eb="420">
      <t>ゼンネンド</t>
    </rPh>
    <rPh sb="422" eb="424">
      <t>ジョウショウ</t>
    </rPh>
    <rPh sb="493" eb="494">
      <t>ヒ</t>
    </rPh>
    <rPh sb="495" eb="496">
      <t>ツヅ</t>
    </rPh>
    <rPh sb="498" eb="500">
      <t>ロウスイ</t>
    </rPh>
    <rPh sb="500" eb="502">
      <t>タイサク</t>
    </rPh>
    <rPh sb="503" eb="505">
      <t>ジッシ</t>
    </rPh>
    <rPh sb="518" eb="51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</si>
</sst>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1.65</c:v>
                </c:pt>
                <c:pt idx="1">
                  <c:v>2.11</c:v>
                </c:pt>
                <c:pt idx="2">
                  <c:v>1.38</c:v>
                </c:pt>
                <c:pt idx="3">
                  <c:v>1.4</c:v>
                </c:pt>
                <c:pt idx="4">
                  <c:v>1.27</c:v>
                </c:pt>
              </c:numCache>
            </c:numRef>
          </c:val>
          <c:extLst>
            <c:ext xmlns:c16="http://schemas.microsoft.com/office/drawing/2014/chart" uri="{C3380CC4-5D6E-409C-BE32-E72D297353CC}">
              <c16:uniqueId val="{00000000-C152-44E3-B909-A4314AA498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C152-44E3-B909-A4314AA498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55.67</c:v>
                </c:pt>
                <c:pt idx="1">
                  <c:v>55.02</c:v>
                </c:pt>
                <c:pt idx="2">
                  <c:v>54.8</c:v>
                </c:pt>
                <c:pt idx="3">
                  <c:v>53.85</c:v>
                </c:pt>
                <c:pt idx="4">
                  <c:v>68.09</c:v>
                </c:pt>
              </c:numCache>
            </c:numRef>
          </c:val>
          <c:extLst>
            <c:ext xmlns:c16="http://schemas.microsoft.com/office/drawing/2014/chart" uri="{C3380CC4-5D6E-409C-BE32-E72D297353CC}">
              <c16:uniqueId val="{00000000-1F17-4A77-BDF0-03BA109C0A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F17-4A77-BDF0-03BA109C0A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94.45</c:v>
                </c:pt>
                <c:pt idx="1">
                  <c:v>94.55</c:v>
                </c:pt>
                <c:pt idx="2">
                  <c:v>93.78</c:v>
                </c:pt>
                <c:pt idx="3">
                  <c:v>93.7</c:v>
                </c:pt>
                <c:pt idx="4">
                  <c:v>94.56</c:v>
                </c:pt>
              </c:numCache>
            </c:numRef>
          </c:val>
          <c:extLst>
            <c:ext xmlns:c16="http://schemas.microsoft.com/office/drawing/2014/chart" uri="{C3380CC4-5D6E-409C-BE32-E72D297353CC}">
              <c16:uniqueId val="{00000000-553C-4A50-BDC2-2FF82266C6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553C-4A50-BDC2-2FF82266C6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112.77</c:v>
                </c:pt>
                <c:pt idx="1">
                  <c:v>109.63</c:v>
                </c:pt>
                <c:pt idx="2">
                  <c:v>106.65</c:v>
                </c:pt>
                <c:pt idx="3">
                  <c:v>103.29</c:v>
                </c:pt>
                <c:pt idx="4">
                  <c:v>102.84</c:v>
                </c:pt>
              </c:numCache>
            </c:numRef>
          </c:val>
          <c:extLst>
            <c:ext xmlns:c16="http://schemas.microsoft.com/office/drawing/2014/chart" uri="{C3380CC4-5D6E-409C-BE32-E72D297353CC}">
              <c16:uniqueId val="{00000000-D684-49F7-98A4-35AE24F278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684-49F7-98A4-35AE24F278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46.17</c:v>
                </c:pt>
                <c:pt idx="1">
                  <c:v>45.85</c:v>
                </c:pt>
                <c:pt idx="2">
                  <c:v>44.43</c:v>
                </c:pt>
                <c:pt idx="3">
                  <c:v>45.33</c:v>
                </c:pt>
                <c:pt idx="4">
                  <c:v>46.02</c:v>
                </c:pt>
              </c:numCache>
            </c:numRef>
          </c:val>
          <c:extLst>
            <c:ext xmlns:c16="http://schemas.microsoft.com/office/drawing/2014/chart" uri="{C3380CC4-5D6E-409C-BE32-E72D297353CC}">
              <c16:uniqueId val="{00000000-AA3A-4C00-8A7D-277DBDA873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A3A-4C00-8A7D-277DBDA873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4.7300000000000004</c:v>
                </c:pt>
                <c:pt idx="1">
                  <c:v>4.9400000000000004</c:v>
                </c:pt>
                <c:pt idx="2">
                  <c:v>4.9800000000000004</c:v>
                </c:pt>
                <c:pt idx="3">
                  <c:v>5.16</c:v>
                </c:pt>
                <c:pt idx="4">
                  <c:v>18.559999999999999</c:v>
                </c:pt>
              </c:numCache>
            </c:numRef>
          </c:val>
          <c:extLst>
            <c:ext xmlns:c16="http://schemas.microsoft.com/office/drawing/2014/chart" uri="{C3380CC4-5D6E-409C-BE32-E72D297353CC}">
              <c16:uniqueId val="{00000000-92D2-414D-A0C8-16C443EEF8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2D2-414D-A0C8-16C443EEF8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0-48C2-A409-D9E17DD183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FF0-48C2-A409-D9E17DD183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1353.9</c:v>
                </c:pt>
                <c:pt idx="1">
                  <c:v>784.58</c:v>
                </c:pt>
                <c:pt idx="2">
                  <c:v>575.30999999999995</c:v>
                </c:pt>
                <c:pt idx="3">
                  <c:v>569.55999999999995</c:v>
                </c:pt>
                <c:pt idx="4">
                  <c:v>704.29</c:v>
                </c:pt>
              </c:numCache>
            </c:numRef>
          </c:val>
          <c:extLst>
            <c:ext xmlns:c16="http://schemas.microsoft.com/office/drawing/2014/chart" uri="{C3380CC4-5D6E-409C-BE32-E72D297353CC}">
              <c16:uniqueId val="{00000000-DE35-436A-BC0A-04384EFF8C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DE35-436A-BC0A-04384EFF8C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3.44</c:v>
                </c:pt>
                <c:pt idx="1">
                  <c:v>2.78</c:v>
                </c:pt>
                <c:pt idx="2">
                  <c:v>2.4700000000000002</c:v>
                </c:pt>
                <c:pt idx="3">
                  <c:v>2.29</c:v>
                </c:pt>
                <c:pt idx="4">
                  <c:v>1.92</c:v>
                </c:pt>
              </c:numCache>
            </c:numRef>
          </c:val>
          <c:extLst>
            <c:ext xmlns:c16="http://schemas.microsoft.com/office/drawing/2014/chart" uri="{C3380CC4-5D6E-409C-BE32-E72D297353CC}">
              <c16:uniqueId val="{00000000-8A57-4262-A9EE-025E9E6674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A57-4262-A9EE-025E9E6674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98.68</c:v>
                </c:pt>
                <c:pt idx="1">
                  <c:v>108.31</c:v>
                </c:pt>
                <c:pt idx="2">
                  <c:v>104.87</c:v>
                </c:pt>
                <c:pt idx="3">
                  <c:v>94.91</c:v>
                </c:pt>
                <c:pt idx="4">
                  <c:v>94.21</c:v>
                </c:pt>
              </c:numCache>
            </c:numRef>
          </c:val>
          <c:extLst>
            <c:ext xmlns:c16="http://schemas.microsoft.com/office/drawing/2014/chart" uri="{C3380CC4-5D6E-409C-BE32-E72D297353CC}">
              <c16:uniqueId val="{00000000-F69F-4A01-8245-6A92AF79EA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69F-4A01-8245-6A92AF79EA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136.29</c:v>
                </c:pt>
                <c:pt idx="1">
                  <c:v>139.02000000000001</c:v>
                </c:pt>
                <c:pt idx="2">
                  <c:v>144.69</c:v>
                </c:pt>
                <c:pt idx="3">
                  <c:v>151.38999999999999</c:v>
                </c:pt>
                <c:pt idx="4">
                  <c:v>153.19999999999999</c:v>
                </c:pt>
              </c:numCache>
            </c:numRef>
          </c:val>
          <c:extLst>
            <c:ext xmlns:c16="http://schemas.microsoft.com/office/drawing/2014/chart" uri="{C3380CC4-5D6E-409C-BE32-E72D297353CC}">
              <c16:uniqueId val="{00000000-F215-481F-AD67-17036BBFB8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215-481F-AD67-17036BBFB8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碧南市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72242</v>
      </c>
      <c r="AM8" s="65"/>
      <c r="AN8" s="65"/>
      <c r="AO8" s="65"/>
      <c r="AP8" s="65"/>
      <c r="AQ8" s="65"/>
      <c r="AR8" s="65"/>
      <c r="AS8" s="65"/>
      <c r="AT8" s="36">
        <f>データ!$S$6</f>
        <v>36.68</v>
      </c>
      <c r="AU8" s="37"/>
      <c r="AV8" s="37"/>
      <c r="AW8" s="37"/>
      <c r="AX8" s="37"/>
      <c r="AY8" s="37"/>
      <c r="AZ8" s="37"/>
      <c r="BA8" s="37"/>
      <c r="BB8" s="54">
        <f>データ!$T$6</f>
        <v>1969.52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97.98</v>
      </c>
      <c r="J10" s="37"/>
      <c r="K10" s="37"/>
      <c r="L10" s="37"/>
      <c r="M10" s="37"/>
      <c r="N10" s="37"/>
      <c r="O10" s="64"/>
      <c r="P10" s="54">
        <f>データ!$P$6</f>
        <v>99.92</v>
      </c>
      <c r="Q10" s="54"/>
      <c r="R10" s="54"/>
      <c r="S10" s="54"/>
      <c r="T10" s="54"/>
      <c r="U10" s="54"/>
      <c r="V10" s="54"/>
      <c r="W10" s="65">
        <f>データ!$Q$6</f>
        <v>2090</v>
      </c>
      <c r="X10" s="65"/>
      <c r="Y10" s="65"/>
      <c r="Z10" s="65"/>
      <c r="AA10" s="65"/>
      <c r="AB10" s="65"/>
      <c r="AC10" s="65"/>
      <c r="AD10" s="2"/>
      <c r="AE10" s="2"/>
      <c r="AF10" s="2"/>
      <c r="AG10" s="2"/>
      <c r="AH10" s="2"/>
      <c r="AI10" s="2"/>
      <c r="AJ10" s="2"/>
      <c r="AK10" s="2"/>
      <c r="AL10" s="65">
        <f>データ!$U$6</f>
        <v>72054</v>
      </c>
      <c r="AM10" s="65"/>
      <c r="AN10" s="65"/>
      <c r="AO10" s="65"/>
      <c r="AP10" s="65"/>
      <c r="AQ10" s="65"/>
      <c r="AR10" s="65"/>
      <c r="AS10" s="65"/>
      <c r="AT10" s="36">
        <f>データ!$V$6</f>
        <v>36.68</v>
      </c>
      <c r="AU10" s="37"/>
      <c r="AV10" s="37"/>
      <c r="AW10" s="37"/>
      <c r="AX10" s="37"/>
      <c r="AY10" s="37"/>
      <c r="AZ10" s="37"/>
      <c r="BA10" s="37"/>
      <c r="BB10" s="54">
        <f>データ!$W$6</f>
        <v>1964.39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Ot06qYcg+H9sv6EmmP71WAvs6X4mUPpokKUEcJy33XKHwPwit+YXcBnZqCJB4j4MDFio2sOAzDGmRS4M+zi0g==" saltValue="LSkF7+qcMUHaY3vm+8xx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232092</v>
      </c>
      <c r="D6" s="20">
        <f t="shared" si="3"/>
        <v>46</v>
      </c>
      <c r="E6" s="20">
        <f t="shared" si="3"/>
        <v>1</v>
      </c>
      <c r="F6" s="20">
        <f t="shared" si="3"/>
        <v>0</v>
      </c>
      <c r="G6" s="20">
        <f t="shared" si="3"/>
        <v>1</v>
      </c>
      <c r="H6" s="20" t="str">
        <f t="shared" si="3"/>
        <v>愛知県　碧南市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97.98</v>
      </c>
      <c r="P6" s="21">
        <f t="shared" si="3"/>
        <v>99.92</v>
      </c>
      <c r="Q6" s="21">
        <f t="shared" si="3"/>
        <v>2090</v>
      </c>
      <c r="R6" s="21">
        <f t="shared" si="3"/>
        <v>72242</v>
      </c>
      <c r="S6" s="21">
        <f t="shared" si="3"/>
        <v>36.68</v>
      </c>
      <c r="T6" s="21">
        <f t="shared" si="3"/>
        <v>1969.52</v>
      </c>
      <c r="U6" s="21">
        <f t="shared" si="3"/>
        <v>72054</v>
      </c>
      <c r="V6" s="21">
        <f t="shared" si="3"/>
        <v>36.68</v>
      </c>
      <c r="W6" s="21">
        <f t="shared" si="3"/>
        <v>1964.39</v>
      </c>
      <c r="X6" s="22">
        <f>IF(X7="",NA(),X7)</f>
        <v>112.77</v>
      </c>
      <c r="Y6" s="22">
        <f t="shared" ref="Y6:AG6" si="4">IF(Y7="",NA(),Y7)</f>
        <v>109.63</v>
      </c>
      <c r="Z6" s="22">
        <f t="shared" si="4"/>
        <v>106.65</v>
      </c>
      <c r="AA6" s="22">
        <f t="shared" si="4"/>
        <v>103.29</v>
      </c>
      <c r="AB6" s="22">
        <f t="shared" si="4"/>
        <v>102.84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1353.9</v>
      </c>
      <c r="AU6" s="22">
        <f t="shared" ref="AU6:BC6" si="6">IF(AU7="",NA(),AU7)</f>
        <v>784.58</v>
      </c>
      <c r="AV6" s="22">
        <f t="shared" si="6"/>
        <v>575.30999999999995</v>
      </c>
      <c r="AW6" s="22">
        <f t="shared" si="6"/>
        <v>569.55999999999995</v>
      </c>
      <c r="AX6" s="22">
        <f t="shared" si="6"/>
        <v>704.29</v>
      </c>
      <c r="AY6" s="22">
        <f t="shared" si="6"/>
        <v>350.79</v>
      </c>
      <c r="AZ6" s="22">
        <f t="shared" si="6"/>
        <v>354.57</v>
      </c>
      <c r="BA6" s="22">
        <f t="shared" si="6"/>
        <v>357.74</v>
      </c>
      <c r="BB6" s="22">
        <f t="shared" si="6"/>
        <v>344.88</v>
      </c>
      <c r="BC6" s="22">
        <f t="shared" si="6"/>
        <v>326.02</v>
      </c>
      <c r="BD6" s="21" t="str">
        <f>IF(BD7="","",IF(BD7="-","【-】","【"&amp;SUBSTITUTE(TEXT(BD7,"#,##0.00"),"-","△")&amp;"】"))</f>
        <v>【239.69】</v>
      </c>
      <c r="BE6" s="22">
        <f>IF(BE7="",NA(),BE7)</f>
        <v>3.44</v>
      </c>
      <c r="BF6" s="22">
        <f t="shared" ref="BF6:BN6" si="7">IF(BF7="",NA(),BF7)</f>
        <v>2.78</v>
      </c>
      <c r="BG6" s="22">
        <f t="shared" si="7"/>
        <v>2.4700000000000002</v>
      </c>
      <c r="BH6" s="22">
        <f t="shared" si="7"/>
        <v>2.29</v>
      </c>
      <c r="BI6" s="22">
        <f t="shared" si="7"/>
        <v>1.92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98.68</v>
      </c>
      <c r="BQ6" s="22">
        <f t="shared" ref="BQ6:BY6" si="8">IF(BQ7="",NA(),BQ7)</f>
        <v>108.31</v>
      </c>
      <c r="BR6" s="22">
        <f t="shared" si="8"/>
        <v>104.87</v>
      </c>
      <c r="BS6" s="22">
        <f t="shared" si="8"/>
        <v>94.91</v>
      </c>
      <c r="BT6" s="22">
        <f t="shared" si="8"/>
        <v>94.21</v>
      </c>
      <c r="BU6" s="22">
        <f t="shared" si="8"/>
        <v>100.85</v>
      </c>
      <c r="BV6" s="22">
        <f t="shared" si="8"/>
        <v>103.79</v>
      </c>
      <c r="BW6" s="22">
        <f t="shared" si="8"/>
        <v>98.3</v>
      </c>
      <c r="BX6" s="22">
        <f t="shared" si="8"/>
        <v>98.89</v>
      </c>
      <c r="BY6" s="22">
        <f t="shared" si="8"/>
        <v>99.25</v>
      </c>
      <c r="BZ6" s="21" t="str">
        <f>IF(BZ7="","",IF(BZ7="-","【-】","【"&amp;SUBSTITUTE(TEXT(BZ7,"#,##0.00"),"-","△")&amp;"】"))</f>
        <v>【97.59】</v>
      </c>
      <c r="CA6" s="22">
        <f>IF(CA7="",NA(),CA7)</f>
        <v>136.29</v>
      </c>
      <c r="CB6" s="22">
        <f t="shared" ref="CB6:CJ6" si="9">IF(CB7="",NA(),CB7)</f>
        <v>139.02000000000001</v>
      </c>
      <c r="CC6" s="22">
        <f t="shared" si="9"/>
        <v>144.69</v>
      </c>
      <c r="CD6" s="22">
        <f t="shared" si="9"/>
        <v>151.38999999999999</v>
      </c>
      <c r="CE6" s="22">
        <f t="shared" si="9"/>
        <v>153.19999999999999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55.67</v>
      </c>
      <c r="CM6" s="22">
        <f t="shared" ref="CM6:CU6" si="10">IF(CM7="",NA(),CM7)</f>
        <v>55.02</v>
      </c>
      <c r="CN6" s="22">
        <f t="shared" si="10"/>
        <v>54.8</v>
      </c>
      <c r="CO6" s="22">
        <f t="shared" si="10"/>
        <v>53.85</v>
      </c>
      <c r="CP6" s="22">
        <f t="shared" si="10"/>
        <v>68.09</v>
      </c>
      <c r="CQ6" s="22">
        <f t="shared" si="10"/>
        <v>59.91</v>
      </c>
      <c r="CR6" s="22">
        <f t="shared" si="10"/>
        <v>59.4</v>
      </c>
      <c r="CS6" s="22">
        <f t="shared" si="10"/>
        <v>59.24</v>
      </c>
      <c r="CT6" s="22">
        <f t="shared" si="10"/>
        <v>58.77</v>
      </c>
      <c r="CU6" s="22">
        <f t="shared" si="10"/>
        <v>59.17</v>
      </c>
      <c r="CV6" s="21" t="str">
        <f>IF(CV7="","",IF(CV7="-","【-】","【"&amp;SUBSTITUTE(TEXT(CV7,"#,##0.00"),"-","△")&amp;"】"))</f>
        <v>【60.21】</v>
      </c>
      <c r="CW6" s="22">
        <f>IF(CW7="",NA(),CW7)</f>
        <v>94.45</v>
      </c>
      <c r="CX6" s="22">
        <f t="shared" ref="CX6:DF6" si="11">IF(CX7="",NA(),CX7)</f>
        <v>94.55</v>
      </c>
      <c r="CY6" s="22">
        <f t="shared" si="11"/>
        <v>93.78</v>
      </c>
      <c r="CZ6" s="22">
        <f t="shared" si="11"/>
        <v>93.7</v>
      </c>
      <c r="DA6" s="22">
        <f t="shared" si="11"/>
        <v>94.56</v>
      </c>
      <c r="DB6" s="22">
        <f t="shared" si="11"/>
        <v>87.26</v>
      </c>
      <c r="DC6" s="22">
        <f t="shared" si="11"/>
        <v>87.57</v>
      </c>
      <c r="DD6" s="22">
        <f t="shared" si="11"/>
        <v>87.26</v>
      </c>
      <c r="DE6" s="22">
        <f t="shared" si="11"/>
        <v>86.95</v>
      </c>
      <c r="DF6" s="22">
        <f t="shared" si="11"/>
        <v>86.58</v>
      </c>
      <c r="DG6" s="21" t="str">
        <f>IF(DG7="","",IF(DG7="-","【-】","【"&amp;SUBSTITUTE(TEXT(DG7,"#,##0.00"),"-","△")&amp;"】"))</f>
        <v>【89.21】</v>
      </c>
      <c r="DH6" s="22">
        <f>IF(DH7="",NA(),DH7)</f>
        <v>46.17</v>
      </c>
      <c r="DI6" s="22">
        <f t="shared" ref="DI6:DQ6" si="12">IF(DI7="",NA(),DI7)</f>
        <v>45.85</v>
      </c>
      <c r="DJ6" s="22">
        <f t="shared" si="12"/>
        <v>44.43</v>
      </c>
      <c r="DK6" s="22">
        <f t="shared" si="12"/>
        <v>45.33</v>
      </c>
      <c r="DL6" s="22">
        <f t="shared" si="12"/>
        <v>46.02</v>
      </c>
      <c r="DM6" s="22">
        <f t="shared" si="12"/>
        <v>49.2</v>
      </c>
      <c r="DN6" s="22">
        <f t="shared" si="12"/>
        <v>50.01</v>
      </c>
      <c r="DO6" s="22">
        <f t="shared" si="12"/>
        <v>50.99</v>
      </c>
      <c r="DP6" s="22">
        <f t="shared" si="12"/>
        <v>51.79</v>
      </c>
      <c r="DQ6" s="22">
        <f t="shared" si="12"/>
        <v>52.02</v>
      </c>
      <c r="DR6" s="21" t="str">
        <f>IF(DR7="","",IF(DR7="-","【-】","【"&amp;SUBSTITUTE(TEXT(DR7,"#,##0.00"),"-","△")&amp;"】"))</f>
        <v>【52.41】</v>
      </c>
      <c r="DS6" s="22">
        <f>IF(DS7="",NA(),DS7)</f>
        <v>4.7300000000000004</v>
      </c>
      <c r="DT6" s="22">
        <f t="shared" ref="DT6:EB6" si="13">IF(DT7="",NA(),DT7)</f>
        <v>4.9400000000000004</v>
      </c>
      <c r="DU6" s="22">
        <f t="shared" si="13"/>
        <v>4.9800000000000004</v>
      </c>
      <c r="DV6" s="22">
        <f t="shared" si="13"/>
        <v>5.16</v>
      </c>
      <c r="DW6" s="22">
        <f t="shared" si="13"/>
        <v>18.559999999999999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1.65</v>
      </c>
      <c r="EE6" s="22">
        <f t="shared" ref="EE6:EM6" si="14">IF(EE7="",NA(),EE7)</f>
        <v>2.11</v>
      </c>
      <c r="EF6" s="22">
        <f t="shared" si="14"/>
        <v>1.38</v>
      </c>
      <c r="EG6" s="22">
        <f t="shared" si="14"/>
        <v>1.4</v>
      </c>
      <c r="EH6" s="22">
        <f t="shared" si="14"/>
        <v>1.27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232092</v>
      </c>
      <c r="D7" s="24">
        <v>46</v>
      </c>
      <c r="E7" s="24">
        <v>1</v>
      </c>
      <c r="F7" s="24">
        <v>0</v>
      </c>
      <c r="G7" s="24">
        <v>1</v>
      </c>
      <c r="H7" s="24" t="s">
        <v>93</v>
      </c>
      <c r="I7" s="24" t="s">
        <v>94</v>
      </c>
      <c r="J7" s="24" t="s">
        <v>95</v>
      </c>
      <c r="K7" s="24" t="s">
        <v>96</v>
      </c>
      <c r="L7" s="24" t="s">
        <v>97</v>
      </c>
      <c r="M7" s="24" t="s">
        <v>98</v>
      </c>
      <c r="N7" s="25" t="s">
        <v>99</v>
      </c>
      <c r="O7" s="25">
        <v>97.98</v>
      </c>
      <c r="P7" s="25">
        <v>99.92</v>
      </c>
      <c r="Q7" s="25">
        <v>2090</v>
      </c>
      <c r="R7" s="25">
        <v>72242</v>
      </c>
      <c r="S7" s="25">
        <v>36.68</v>
      </c>
      <c r="T7" s="25">
        <v>1969.52</v>
      </c>
      <c r="U7" s="25">
        <v>72054</v>
      </c>
      <c r="V7" s="25">
        <v>36.68</v>
      </c>
      <c r="W7" s="25">
        <v>1964.39</v>
      </c>
      <c r="X7" s="25">
        <v>112.77</v>
      </c>
      <c r="Y7" s="25">
        <v>109.63</v>
      </c>
      <c r="Z7" s="25">
        <v>106.65</v>
      </c>
      <c r="AA7" s="25">
        <v>103.29</v>
      </c>
      <c r="AB7" s="25">
        <v>102.84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1353.9</v>
      </c>
      <c r="AU7" s="25">
        <v>784.58</v>
      </c>
      <c r="AV7" s="25">
        <v>575.30999999999995</v>
      </c>
      <c r="AW7" s="25">
        <v>569.55999999999995</v>
      </c>
      <c r="AX7" s="25">
        <v>704.29</v>
      </c>
      <c r="AY7" s="25">
        <v>350.79</v>
      </c>
      <c r="AZ7" s="25">
        <v>354.57</v>
      </c>
      <c r="BA7" s="25">
        <v>357.74</v>
      </c>
      <c r="BB7" s="25">
        <v>344.88</v>
      </c>
      <c r="BC7" s="25">
        <v>326.02</v>
      </c>
      <c r="BD7" s="25">
        <v>239.69</v>
      </c>
      <c r="BE7" s="25">
        <v>3.44</v>
      </c>
      <c r="BF7" s="25">
        <v>2.78</v>
      </c>
      <c r="BG7" s="25">
        <v>2.4700000000000002</v>
      </c>
      <c r="BH7" s="25">
        <v>2.29</v>
      </c>
      <c r="BI7" s="25">
        <v>1.92</v>
      </c>
      <c r="BJ7" s="25">
        <v>322.92</v>
      </c>
      <c r="BK7" s="25">
        <v>303.45999999999998</v>
      </c>
      <c r="BL7" s="25">
        <v>307.27999999999997</v>
      </c>
      <c r="BM7" s="25">
        <v>304.02</v>
      </c>
      <c r="BN7" s="25">
        <v>300.54000000000002</v>
      </c>
      <c r="BO7" s="25">
        <v>264.86</v>
      </c>
      <c r="BP7" s="25">
        <v>98.68</v>
      </c>
      <c r="BQ7" s="25">
        <v>108.31</v>
      </c>
      <c r="BR7" s="25">
        <v>104.87</v>
      </c>
      <c r="BS7" s="25">
        <v>94.91</v>
      </c>
      <c r="BT7" s="25">
        <v>94.21</v>
      </c>
      <c r="BU7" s="25">
        <v>100.85</v>
      </c>
      <c r="BV7" s="25">
        <v>103.79</v>
      </c>
      <c r="BW7" s="25">
        <v>98.3</v>
      </c>
      <c r="BX7" s="25">
        <v>98.89</v>
      </c>
      <c r="BY7" s="25">
        <v>99.25</v>
      </c>
      <c r="BZ7" s="25">
        <v>97.59</v>
      </c>
      <c r="CA7" s="25">
        <v>136.29</v>
      </c>
      <c r="CB7" s="25">
        <v>139.02000000000001</v>
      </c>
      <c r="CC7" s="25">
        <v>144.69</v>
      </c>
      <c r="CD7" s="25">
        <v>151.38999999999999</v>
      </c>
      <c r="CE7" s="25">
        <v>153.19999999999999</v>
      </c>
      <c r="CF7" s="25">
        <v>167.1</v>
      </c>
      <c r="CG7" s="25">
        <v>167.86</v>
      </c>
      <c r="CH7" s="25">
        <v>173.68</v>
      </c>
      <c r="CI7" s="25">
        <v>174.52</v>
      </c>
      <c r="CJ7" s="25">
        <v>178.92</v>
      </c>
      <c r="CK7" s="25">
        <v>181.66</v>
      </c>
      <c r="CL7" s="25">
        <v>55.67</v>
      </c>
      <c r="CM7" s="25">
        <v>55.02</v>
      </c>
      <c r="CN7" s="25">
        <v>54.8</v>
      </c>
      <c r="CO7" s="25">
        <v>53.85</v>
      </c>
      <c r="CP7" s="25">
        <v>68.09</v>
      </c>
      <c r="CQ7" s="25">
        <v>59.91</v>
      </c>
      <c r="CR7" s="25">
        <v>59.4</v>
      </c>
      <c r="CS7" s="25">
        <v>59.24</v>
      </c>
      <c r="CT7" s="25">
        <v>58.77</v>
      </c>
      <c r="CU7" s="25">
        <v>59.17</v>
      </c>
      <c r="CV7" s="25">
        <v>60.21</v>
      </c>
      <c r="CW7" s="25">
        <v>94.45</v>
      </c>
      <c r="CX7" s="25">
        <v>94.55</v>
      </c>
      <c r="CY7" s="25">
        <v>93.78</v>
      </c>
      <c r="CZ7" s="25">
        <v>93.7</v>
      </c>
      <c r="DA7" s="25">
        <v>94.56</v>
      </c>
      <c r="DB7" s="25">
        <v>87.26</v>
      </c>
      <c r="DC7" s="25">
        <v>87.57</v>
      </c>
      <c r="DD7" s="25">
        <v>87.26</v>
      </c>
      <c r="DE7" s="25">
        <v>86.95</v>
      </c>
      <c r="DF7" s="25">
        <v>86.58</v>
      </c>
      <c r="DG7" s="25">
        <v>89.21</v>
      </c>
      <c r="DH7" s="25">
        <v>46.17</v>
      </c>
      <c r="DI7" s="25">
        <v>45.85</v>
      </c>
      <c r="DJ7" s="25">
        <v>44.43</v>
      </c>
      <c r="DK7" s="25">
        <v>45.33</v>
      </c>
      <c r="DL7" s="25">
        <v>46.02</v>
      </c>
      <c r="DM7" s="25">
        <v>49.2</v>
      </c>
      <c r="DN7" s="25">
        <v>50.01</v>
      </c>
      <c r="DO7" s="25">
        <v>50.99</v>
      </c>
      <c r="DP7" s="25">
        <v>51.79</v>
      </c>
      <c r="DQ7" s="25">
        <v>52.02</v>
      </c>
      <c r="DR7" s="25">
        <v>52.41</v>
      </c>
      <c r="DS7" s="25">
        <v>4.7300000000000004</v>
      </c>
      <c r="DT7" s="25">
        <v>4.9400000000000004</v>
      </c>
      <c r="DU7" s="25">
        <v>4.9800000000000004</v>
      </c>
      <c r="DV7" s="25">
        <v>5.16</v>
      </c>
      <c r="DW7" s="25">
        <v>18.559999999999999</v>
      </c>
      <c r="DX7" s="25">
        <v>18.329999999999998</v>
      </c>
      <c r="DY7" s="25">
        <v>20.27</v>
      </c>
      <c r="DZ7" s="25">
        <v>21.69</v>
      </c>
      <c r="EA7" s="25">
        <v>23.19</v>
      </c>
      <c r="EB7" s="25">
        <v>24.61</v>
      </c>
      <c r="EC7" s="25">
        <v>26.78</v>
      </c>
      <c r="ED7" s="25">
        <v>1.65</v>
      </c>
      <c r="EE7" s="25">
        <v>2.11</v>
      </c>
      <c r="EF7" s="25">
        <v>1.38</v>
      </c>
      <c r="EG7" s="25">
        <v>1.4</v>
      </c>
      <c r="EH7" s="25">
        <v>1.27</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2026-02-20T01:48:27Z</cp:lastPrinted>
  <dcterms:created xsi:type="dcterms:W3CDTF">2025-12-12T09:18:20Z</dcterms:created>
  <dcterms:modified xsi:type="dcterms:W3CDTF">2026-02-20T01:48:30Z</dcterms:modified>
  <cp:category/>
</cp:coreProperties>
</file>