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A274C2D9-9FED-46C1-936C-5D853F133D9F}" xr6:coauthVersionLast="47" xr6:coauthVersionMax="47" xr10:uidLastSave="{00000000-0000-0000-0000-000000000000}"/>
  <workbookProtection workbookAlgorithmName="SHA-512" workbookHashValue="/sw7MJB9j8NZu1GSFL2PbGA2ygIsqFRrkwg7AagwBzFhyn73TEI4nid6tGoEog4mjMyfAw+Mh/LOkkMJ0UmAmg==" workbookSaltValue="D/dRSVYakujktBNy2ykWWg==" workbookSpinCount="100000" lockStructure="1"/>
  <bookViews>
    <workbookView xWindow="370" yWindow="88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AL10" i="4"/>
  <c r="I10" i="4"/>
  <c r="B10" i="4"/>
  <c r="BB8" i="4"/>
  <c r="AT8" i="4"/>
  <c r="AL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<sst xmlns="http://schemas.openxmlformats.org/spreadsheetml/2006/main" count="228" uniqueCount="114">
  <si>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</si>
  <si>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</si>
  <si>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</si>
  <si>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</si>
  <si>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</si>
  <si>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</si>
  <si>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</si>
  <si>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</si>
  <si>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</si>
  <si>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</si>
  <si>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</si>
  <si>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</si>
  <si>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</si>
  <si>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</si>
  <si>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</si>
  <si>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</si>
  <si>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</si>
  <si>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</si>
  <si>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</si>
  <si>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</si>
  <si>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</si>
  <si>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</si>
  <si>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</si>
  <si>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</si>
  <si>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</si>
  <si>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</si>
  <si>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</si>
  <si>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</si>
  <si>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</si>
  <si>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</si>
  <si>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</si>
  <si>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</si>
  <si>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</si>
  <si>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</si>
  <si>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</si>
  <si>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</si>
  <si>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</si>
  <si>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</si>
  <si>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</si>
  <si>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</si>
  <si>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</si>
  <si>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</si>
  <si>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</si>
  <si>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</si>
  <si>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</si>
  <si>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</si>
  <si>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</si>
  <si>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</si>
  <si>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</si>
  <si>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</si>
  <si>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</si>
  <si>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</si>
  <si>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</si>
  <si>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</si>
  <si>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</si>
  <si>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</si>
  <si>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</si>
  <si>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</si>
  <si>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</si>
  <si>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</si>
  <si>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</si>
  <si>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</si>
  <si>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</si>
  <si>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</si>
  <si>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</si>
  <si>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</si>
  <si>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</si>
  <si>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</si>
  <si>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</si>
  <si>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</si>
  <si>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</si>
  <si>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</si>
  <si>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</si>
  <si>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</si>
  <si>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</si>
  <si>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</si>
  <si>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</si>
  <si>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</si>
  <si>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</si>
  <si>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</si>
  <si>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</si>
  <si>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</si>
  <si>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</si>
  <si>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</si>
  <si>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</si>
  <si>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</si>
  <si>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</si>
  <si>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</si>
  <si>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</si>
  <si>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</si>
  <si>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</si>
  <si>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</si>
  <si>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</si>
  <si>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刈谷市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</si>
  <si>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</si>
  <si>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</si>
  <si>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</si>
  <si>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</si>
  <si>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</si>
  <si>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</si>
  <si>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</si>
  <si>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</si>
  <si>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</si>
  <si>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</si>
  <si>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</si>
  <si>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</si>
  <si>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</si>
  <si>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</si>
  <si>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</si>
  <si>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</si>
  <si>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</si>
  <si>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①経常収支比率については、有収水量の増加に伴う総収益の増加を、工事請負費等の増加に伴う総費用の増加が上回ったことにより、昨年度比5.79％減で100%を下回っており、経営改善に向けて取り組む必要があります。
③流動比率については、類似団体と比較しても数値は大きく、短期的な債務に対する支払い能力を十分有していると言えます。
④企業債残高対給水収益比率については、前年度まで実施していた物価高騰に伴う基本料金免除施策が終了したことに伴う給水収益の増加により微減しましたが、令和３年度末に策定した経営戦略に基づく計画的な投資に伴う借入を毎年行っているため、増加傾向にあります。引き続き償還見通しを踏まえつつ、財源の確保について検討を進めていく必要があります。
⑤料金回収率については、前年度と比較して</t>
    </r>
    <r>
      <rPr>
        <sz val="11"/>
        <rFont val="ＭＳ ゴシック"/>
        <family val="3"/>
        <charset val="128"/>
      </rPr>
      <t>物価高騰に伴う基本料金免除施策実施（他会計補助金により補填）の終了に伴う給水収益の増加により供給単価は増加しましたが、工事請負費等の増加に伴い⑥給水原価も増加したことにより、微増にとどまり100％を下回りました。</t>
    </r>
    <r>
      <rPr>
        <sz val="11"/>
        <color rgb="FFFF0000"/>
        <rFont val="ＭＳ ゴシック"/>
        <family val="3"/>
        <charset val="128"/>
      </rPr>
      <t xml:space="preserve">
</t>
    </r>
    <r>
      <rPr>
        <sz val="11"/>
        <rFont val="ＭＳ ゴシック"/>
        <family val="3"/>
        <charset val="128"/>
      </rPr>
      <t>⑦施設利用率については、毎年度安定した数値を保っており、効率的な施設運営が行われていると言えます。
⑧有収率については、有収水量の微増により、増加しました。全国平均も上回っているため、引き続き漏水防止対策等を進め、適切な施設の稼働に努めていきます。</t>
    </r>
    <rPh sb="1" eb="7">
      <t>ケイジョウシュウシヒリツ</t>
    </rPh>
    <rPh sb="13" eb="17">
      <t>ユウシュウスイリョウ</t>
    </rPh>
    <rPh sb="18" eb="20">
      <t>ゾウカ</t>
    </rPh>
    <rPh sb="21" eb="22">
      <t>トモナ</t>
    </rPh>
    <rPh sb="23" eb="26">
      <t>ソウシュウエキ</t>
    </rPh>
    <rPh sb="27" eb="29">
      <t>ゾウカ</t>
    </rPh>
    <rPh sb="31" eb="36">
      <t>コウジウケオイヒ</t>
    </rPh>
    <rPh sb="36" eb="37">
      <t>ナド</t>
    </rPh>
    <rPh sb="38" eb="40">
      <t>ゾウカ</t>
    </rPh>
    <rPh sb="41" eb="42">
      <t>トモナ</t>
    </rPh>
    <rPh sb="43" eb="46">
      <t>ソウヒヨウ</t>
    </rPh>
    <rPh sb="47" eb="49">
      <t>ゾウカ</t>
    </rPh>
    <rPh sb="50" eb="52">
      <t>ウワマワ</t>
    </rPh>
    <rPh sb="60" eb="64">
      <t>サクネンドヒ</t>
    </rPh>
    <rPh sb="69" eb="70">
      <t>ゲン</t>
    </rPh>
    <rPh sb="87" eb="88">
      <t>ム</t>
    </rPh>
    <rPh sb="90" eb="91">
      <t>ト</t>
    </rPh>
    <rPh sb="92" eb="93">
      <t>ク</t>
    </rPh>
    <rPh sb="94" eb="96">
      <t>ヒツヨウ</t>
    </rPh>
    <rPh sb="180" eb="183">
      <t>ゼンネンド</t>
    </rPh>
    <rPh sb="185" eb="187">
      <t>ジッシ</t>
    </rPh>
    <rPh sb="198" eb="202">
      <t>キホンリョウキン</t>
    </rPh>
    <rPh sb="234" eb="236">
      <t>レイワ</t>
    </rPh>
    <rPh sb="237" eb="239">
      <t>ネンド</t>
    </rPh>
    <rPh sb="239" eb="240">
      <t>マツ</t>
    </rPh>
    <rPh sb="241" eb="243">
      <t>サクテイ</t>
    </rPh>
    <rPh sb="245" eb="247">
      <t>ケイエイ</t>
    </rPh>
    <rPh sb="247" eb="249">
      <t>センリャク</t>
    </rPh>
    <rPh sb="250" eb="251">
      <t>モト</t>
    </rPh>
    <rPh sb="253" eb="256">
      <t>ケイカクテキ</t>
    </rPh>
    <rPh sb="257" eb="259">
      <t>トウシ</t>
    </rPh>
    <rPh sb="260" eb="261">
      <t>トモナ</t>
    </rPh>
    <rPh sb="262" eb="264">
      <t>カリイレ</t>
    </rPh>
    <rPh sb="285" eb="286">
      <t>ヒ</t>
    </rPh>
    <rPh sb="287" eb="288">
      <t>ツヅ</t>
    </rPh>
    <rPh sb="295" eb="296">
      <t>フ</t>
    </rPh>
    <rPh sb="301" eb="303">
      <t>ザイゲン</t>
    </rPh>
    <rPh sb="304" eb="306">
      <t>カクホ</t>
    </rPh>
    <rPh sb="310" eb="312">
      <t>ケントウ</t>
    </rPh>
    <rPh sb="313" eb="314">
      <t>スス</t>
    </rPh>
    <rPh sb="318" eb="320">
      <t>ヒツヨウ</t>
    </rPh>
    <rPh sb="328" eb="330">
      <t>リョウキン</t>
    </rPh>
    <rPh sb="330" eb="333">
      <t>カイシュウリツ</t>
    </rPh>
    <rPh sb="339" eb="342">
      <t>ゼンネンド</t>
    </rPh>
    <rPh sb="343" eb="345">
      <t>ヒカク</t>
    </rPh>
    <rPh sb="378" eb="380">
      <t>シュウリョウ</t>
    </rPh>
    <rPh sb="381" eb="382">
      <t>トモナ</t>
    </rPh>
    <rPh sb="383" eb="385">
      <t>キュウスイ</t>
    </rPh>
    <rPh sb="385" eb="387">
      <t>シュウエキ</t>
    </rPh>
    <rPh sb="388" eb="390">
      <t>ゾウカ</t>
    </rPh>
    <rPh sb="393" eb="397">
      <t>キョウキュウタンカ</t>
    </rPh>
    <rPh sb="398" eb="400">
      <t>ゾウカ</t>
    </rPh>
    <rPh sb="407" eb="409">
      <t>ビゾウ</t>
    </rPh>
    <rPh sb="490" eb="491">
      <t>オヨ</t>
    </rPh>
    <rPh sb="492" eb="496">
      <t>ユウシュウスイリョウ</t>
    </rPh>
    <rPh sb="499" eb="501">
      <t>ゲンショウ</t>
    </rPh>
    <rPh sb="511" eb="513">
      <t>ゲンショウ</t>
    </rPh>
    <rPh sb="514" eb="518">
      <t>ゼンコクヘイキン</t>
    </rPh>
    <rPh sb="519" eb="521">
      <t>ビゾウ</t>
    </rPh>
    <rPh sb="522" eb="523">
      <t>ツヅ</t>
    </rPh>
    <rPh sb="525" eb="527">
      <t>ゾウカ</t>
    </rPh>
    <rPh sb="531" eb="532">
      <t>スス</t>
    </rPh>
    <rPh sb="561" eb="563">
      <t>テキセツ</t>
    </rPh>
    <rPh sb="564" eb="566">
      <t>シセツ</t>
    </rPh>
    <rPh sb="567" eb="569">
      <t>カドウ</t>
    </rPh>
    <rPh sb="570" eb="571">
      <t>ツト</t>
    </rPh>
    <phoneticPr fontId="4"/>
  </si>
  <si>
    <t>①有形固定資産減価償却率については、償却年数経過に伴い、今後も比率の増加が見込まれます。
②管路経年化率については、耐用年数を経過した資産が増加し、老朽化が進んでいます。今後も、耐用年数に達し更新時期を迎える管路が増加することが想定されます。
③管路更新率については、浄配水場や重要給水施設管路の耐震化を優先し行っているため低い水準にとどまっており、これらの投資が落ち着く令和12年度までは同様の傾向になりますが、引き続き計画的に更新を行っていく予定です。
以上から、今後も、更新費用の増加が見込まれるため、令和３年度末に策定した水道ビジョンや令和６年度末に改定した経営戦略に基づき、財源の確保や費用の平準化を図りながら、計画的に更新を実施していく予定です。</t>
    <rPh sb="134" eb="138">
      <t>ジョウハイスイジョウ</t>
    </rPh>
    <rPh sb="139" eb="147">
      <t>ジュウヨウキュウスイシセツカンロ</t>
    </rPh>
    <rPh sb="148" eb="151">
      <t>タイシンカ</t>
    </rPh>
    <rPh sb="152" eb="154">
      <t>ユウセン</t>
    </rPh>
    <rPh sb="155" eb="156">
      <t>オコナ</t>
    </rPh>
    <rPh sb="162" eb="163">
      <t>ヒク</t>
    </rPh>
    <rPh sb="164" eb="166">
      <t>スイジュン</t>
    </rPh>
    <rPh sb="179" eb="181">
      <t>トウシ</t>
    </rPh>
    <rPh sb="182" eb="183">
      <t>オ</t>
    </rPh>
    <rPh sb="184" eb="185">
      <t>ツ</t>
    </rPh>
    <rPh sb="186" eb="188">
      <t>レイワ</t>
    </rPh>
    <rPh sb="190" eb="192">
      <t>ネンド</t>
    </rPh>
    <rPh sb="195" eb="197">
      <t>ドウヨウ</t>
    </rPh>
    <rPh sb="198" eb="200">
      <t>ケイコウ</t>
    </rPh>
    <rPh sb="254" eb="256">
      <t>レイワ</t>
    </rPh>
    <rPh sb="257" eb="259">
      <t>ネンド</t>
    </rPh>
    <rPh sb="259" eb="260">
      <t>マツ</t>
    </rPh>
    <rPh sb="261" eb="263">
      <t>サクテイ</t>
    </rPh>
    <rPh sb="272" eb="274">
      <t>レイワ</t>
    </rPh>
    <rPh sb="275" eb="277">
      <t>ネンド</t>
    </rPh>
    <rPh sb="277" eb="278">
      <t>マツ</t>
    </rPh>
    <rPh sb="279" eb="281">
      <t>カイテイ</t>
    </rPh>
    <rPh sb="318" eb="320">
      <t>ジッシ</t>
    </rPh>
    <rPh sb="324" eb="326">
      <t>ヨテイ</t>
    </rPh>
    <phoneticPr fontId="4"/>
  </si>
  <si>
    <t>　工事請負費等の増加により、経常収支比率は100%を下回っています。また、料金回収率も引き続き100%を下回っており非常に厳しい経営状況にあるといえます。節水機器の普及などにより給水収益の増加が見込まれない中で、老朽化した管路や施設の更新及び耐震化などへの投資に多額の費用を要するため、引き続き厳しい状況が想定されます。そのため、投資と財政の収支均衡を図るために、適切な経営のあり方について、評価・検討を進めた結果、令和８年４月に料金改定をすることに至りました。
　今後も令和６年度末に改定した経営戦略に基づき、投資と財政の収支均衡を図りながら経営改善に向けた取組を実施し、将来にわたり安定的な事業継続ができるよう努めていきます。</t>
    <rPh sb="1" eb="6">
      <t>コウジウケオイヒ</t>
    </rPh>
    <rPh sb="6" eb="7">
      <t>トウ</t>
    </rPh>
    <rPh sb="8" eb="10">
      <t>ゾウカ</t>
    </rPh>
    <rPh sb="26" eb="28">
      <t>シタマワ</t>
    </rPh>
    <rPh sb="43" eb="44">
      <t>ヒ</t>
    </rPh>
    <rPh sb="45" eb="46">
      <t>ツヅ</t>
    </rPh>
    <rPh sb="94" eb="96">
      <t>ゾウカ</t>
    </rPh>
    <rPh sb="97" eb="99">
      <t>ミコ</t>
    </rPh>
    <rPh sb="103" eb="104">
      <t>ナカ</t>
    </rPh>
    <rPh sb="131" eb="133">
      <t>タガク</t>
    </rPh>
    <rPh sb="134" eb="136">
      <t>ヒヨウ</t>
    </rPh>
    <rPh sb="137" eb="138">
      <t>ヨウ</t>
    </rPh>
    <rPh sb="143" eb="144">
      <t>ヒ</t>
    </rPh>
    <rPh sb="145" eb="146">
      <t>ツヅ</t>
    </rPh>
    <rPh sb="147" eb="148">
      <t>キビ</t>
    </rPh>
    <rPh sb="150" eb="152">
      <t>ジョウキョウ</t>
    </rPh>
    <rPh sb="153" eb="155">
      <t>ソウテイ</t>
    </rPh>
    <rPh sb="165" eb="167">
      <t>トウシ</t>
    </rPh>
    <rPh sb="168" eb="170">
      <t>ザイセイ</t>
    </rPh>
    <rPh sb="171" eb="175">
      <t>シュウシキンコウ</t>
    </rPh>
    <rPh sb="176" eb="177">
      <t>ハカ</t>
    </rPh>
    <rPh sb="182" eb="184">
      <t>テキセツ</t>
    </rPh>
    <rPh sb="185" eb="187">
      <t>ケイエイ</t>
    </rPh>
    <rPh sb="190" eb="191">
      <t>カタ</t>
    </rPh>
    <rPh sb="196" eb="198">
      <t>ヒョウカ</t>
    </rPh>
    <rPh sb="199" eb="201">
      <t>ケントウ</t>
    </rPh>
    <rPh sb="202" eb="203">
      <t>スス</t>
    </rPh>
    <rPh sb="213" eb="214">
      <t>ガツ</t>
    </rPh>
    <rPh sb="233" eb="235">
      <t>コンゴ</t>
    </rPh>
    <rPh sb="239" eb="242">
      <t>ネンドマツ</t>
    </rPh>
    <rPh sb="243" eb="24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</si>
</sst>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0.53</c:v>
                </c:pt>
                <c:pt idx="1">
                  <c:v>0.7</c:v>
                </c:pt>
                <c:pt idx="2">
                  <c:v>0.48</c:v>
                </c:pt>
                <c:pt idx="3">
                  <c:v>0.51</c:v>
                </c:pt>
                <c:pt idx="4">
                  <c:v>0.2</c:v>
                </c:pt>
              </c:numCache>
            </c:numRef>
          </c:val>
          <c:extLst>
            <c:ext xmlns:c16="http://schemas.microsoft.com/office/drawing/2014/chart" uri="{C3380CC4-5D6E-409C-BE32-E72D297353CC}">
              <c16:uniqueId val="{00000000-A49A-4B0C-9252-FBAAEAD7F2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49A-4B0C-9252-FBAAEAD7F2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75.98</c:v>
                </c:pt>
                <c:pt idx="1">
                  <c:v>75.17</c:v>
                </c:pt>
                <c:pt idx="2">
                  <c:v>85.09</c:v>
                </c:pt>
                <c:pt idx="3">
                  <c:v>83.86</c:v>
                </c:pt>
                <c:pt idx="4">
                  <c:v>83.65</c:v>
                </c:pt>
              </c:numCache>
            </c:numRef>
          </c:val>
          <c:extLst>
            <c:ext xmlns:c16="http://schemas.microsoft.com/office/drawing/2014/chart" uri="{C3380CC4-5D6E-409C-BE32-E72D297353CC}">
              <c16:uniqueId val="{00000000-4964-4E3C-A4FA-508E016536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4964-4E3C-A4FA-508E016536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94.71</c:v>
                </c:pt>
                <c:pt idx="1">
                  <c:v>94.39</c:v>
                </c:pt>
                <c:pt idx="2">
                  <c:v>93.87</c:v>
                </c:pt>
                <c:pt idx="3">
                  <c:v>93.26</c:v>
                </c:pt>
                <c:pt idx="4">
                  <c:v>94.11</c:v>
                </c:pt>
              </c:numCache>
            </c:numRef>
          </c:val>
          <c:extLst>
            <c:ext xmlns:c16="http://schemas.microsoft.com/office/drawing/2014/chart" uri="{C3380CC4-5D6E-409C-BE32-E72D297353CC}">
              <c16:uniqueId val="{00000000-FDCC-420F-8EBD-331DE2B94B6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DCC-420F-8EBD-331DE2B94B6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100.36</c:v>
                </c:pt>
                <c:pt idx="1">
                  <c:v>98.33</c:v>
                </c:pt>
                <c:pt idx="2">
                  <c:v>96.21</c:v>
                </c:pt>
                <c:pt idx="3">
                  <c:v>101.68</c:v>
                </c:pt>
                <c:pt idx="4">
                  <c:v>95.89</c:v>
                </c:pt>
              </c:numCache>
            </c:numRef>
          </c:val>
          <c:extLst>
            <c:ext xmlns:c16="http://schemas.microsoft.com/office/drawing/2014/chart" uri="{C3380CC4-5D6E-409C-BE32-E72D297353CC}">
              <c16:uniqueId val="{00000000-05E4-4019-BC2B-0D83527711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05E4-4019-BC2B-0D83527711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47.84</c:v>
                </c:pt>
                <c:pt idx="1">
                  <c:v>48.76</c:v>
                </c:pt>
                <c:pt idx="2">
                  <c:v>49.22</c:v>
                </c:pt>
                <c:pt idx="3">
                  <c:v>50.54</c:v>
                </c:pt>
                <c:pt idx="4">
                  <c:v>51.18</c:v>
                </c:pt>
              </c:numCache>
            </c:numRef>
          </c:val>
          <c:extLst>
            <c:ext xmlns:c16="http://schemas.microsoft.com/office/drawing/2014/chart" uri="{C3380CC4-5D6E-409C-BE32-E72D297353CC}">
              <c16:uniqueId val="{00000000-F8F5-408E-8AAF-3B22D39069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8F5-408E-8AAF-3B22D39069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8.5299999999999994</c:v>
                </c:pt>
                <c:pt idx="1">
                  <c:v>23.5</c:v>
                </c:pt>
                <c:pt idx="2">
                  <c:v>26.24</c:v>
                </c:pt>
                <c:pt idx="3">
                  <c:v>28.68</c:v>
                </c:pt>
                <c:pt idx="4">
                  <c:v>30.71</c:v>
                </c:pt>
              </c:numCache>
            </c:numRef>
          </c:val>
          <c:extLst>
            <c:ext xmlns:c16="http://schemas.microsoft.com/office/drawing/2014/chart" uri="{C3380CC4-5D6E-409C-BE32-E72D297353CC}">
              <c16:uniqueId val="{00000000-082C-46D5-B749-A9EB916EB2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82C-46D5-B749-A9EB916EB2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80-4AFA-94D0-D93AD8BFD2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C80-4AFA-94D0-D93AD8BFD2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796.44</c:v>
                </c:pt>
                <c:pt idx="1">
                  <c:v>717.24</c:v>
                </c:pt>
                <c:pt idx="2">
                  <c:v>546.86</c:v>
                </c:pt>
                <c:pt idx="3">
                  <c:v>819.33</c:v>
                </c:pt>
                <c:pt idx="4">
                  <c:v>847.49</c:v>
                </c:pt>
              </c:numCache>
            </c:numRef>
          </c:val>
          <c:extLst>
            <c:ext xmlns:c16="http://schemas.microsoft.com/office/drawing/2014/chart" uri="{C3380CC4-5D6E-409C-BE32-E72D297353CC}">
              <c16:uniqueId val="{00000000-5F12-4138-AA7E-B03DC8B0C8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5F12-4138-AA7E-B03DC8B0C8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127.82</c:v>
                </c:pt>
                <c:pt idx="1">
                  <c:v>128.21</c:v>
                </c:pt>
                <c:pt idx="2">
                  <c:v>173.28</c:v>
                </c:pt>
                <c:pt idx="3">
                  <c:v>185.25</c:v>
                </c:pt>
                <c:pt idx="4">
                  <c:v>178.63</c:v>
                </c:pt>
              </c:numCache>
            </c:numRef>
          </c:val>
          <c:extLst>
            <c:ext xmlns:c16="http://schemas.microsoft.com/office/drawing/2014/chart" uri="{C3380CC4-5D6E-409C-BE32-E72D297353CC}">
              <c16:uniqueId val="{00000000-54BA-47E2-A05E-037A1C4EFE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4BA-47E2-A05E-037A1C4EFE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87.7</c:v>
                </c:pt>
                <c:pt idx="1">
                  <c:v>93.25</c:v>
                </c:pt>
                <c:pt idx="2">
                  <c:v>73.22</c:v>
                </c:pt>
                <c:pt idx="3">
                  <c:v>81.5</c:v>
                </c:pt>
                <c:pt idx="4">
                  <c:v>89.2</c:v>
                </c:pt>
              </c:numCache>
            </c:numRef>
          </c:val>
          <c:extLst>
            <c:ext xmlns:c16="http://schemas.microsoft.com/office/drawing/2014/chart" uri="{C3380CC4-5D6E-409C-BE32-E72D297353CC}">
              <c16:uniqueId val="{00000000-B268-4AC0-BE7D-2562D6571B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B268-4AC0-BE7D-2562D6571B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137.09</c:v>
                </c:pt>
                <c:pt idx="1">
                  <c:v>140.84</c:v>
                </c:pt>
                <c:pt idx="2">
                  <c:v>145.27000000000001</c:v>
                </c:pt>
                <c:pt idx="3">
                  <c:v>137.05000000000001</c:v>
                </c:pt>
                <c:pt idx="4">
                  <c:v>148.38</c:v>
                </c:pt>
              </c:numCache>
            </c:numRef>
          </c:val>
          <c:extLst>
            <c:ext xmlns:c16="http://schemas.microsoft.com/office/drawing/2014/chart" uri="{C3380CC4-5D6E-409C-BE32-E72D297353CC}">
              <c16:uniqueId val="{00000000-6CAD-4EC4-A1B3-0BB779028F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6CAD-4EC4-A1B3-0BB779028F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刈谷市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152984</v>
      </c>
      <c r="AM8" s="65"/>
      <c r="AN8" s="65"/>
      <c r="AO8" s="65"/>
      <c r="AP8" s="65"/>
      <c r="AQ8" s="65"/>
      <c r="AR8" s="65"/>
      <c r="AS8" s="65"/>
      <c r="AT8" s="36">
        <f>データ!$S$6</f>
        <v>50.39</v>
      </c>
      <c r="AU8" s="37"/>
      <c r="AV8" s="37"/>
      <c r="AW8" s="37"/>
      <c r="AX8" s="37"/>
      <c r="AY8" s="37"/>
      <c r="AZ8" s="37"/>
      <c r="BA8" s="37"/>
      <c r="BB8" s="54">
        <f>データ!$T$6</f>
        <v>3036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82.88</v>
      </c>
      <c r="J10" s="37"/>
      <c r="K10" s="37"/>
      <c r="L10" s="37"/>
      <c r="M10" s="37"/>
      <c r="N10" s="37"/>
      <c r="O10" s="64"/>
      <c r="P10" s="54">
        <f>データ!$P$6</f>
        <v>99.94</v>
      </c>
      <c r="Q10" s="54"/>
      <c r="R10" s="54"/>
      <c r="S10" s="54"/>
      <c r="T10" s="54"/>
      <c r="U10" s="54"/>
      <c r="V10" s="54"/>
      <c r="W10" s="65">
        <f>データ!$Q$6</f>
        <v>2024</v>
      </c>
      <c r="X10" s="65"/>
      <c r="Y10" s="65"/>
      <c r="Z10" s="65"/>
      <c r="AA10" s="65"/>
      <c r="AB10" s="65"/>
      <c r="AC10" s="65"/>
      <c r="AD10" s="2"/>
      <c r="AE10" s="2"/>
      <c r="AF10" s="2"/>
      <c r="AG10" s="2"/>
      <c r="AH10" s="2"/>
      <c r="AI10" s="2"/>
      <c r="AJ10" s="2"/>
      <c r="AK10" s="2"/>
      <c r="AL10" s="65">
        <f>データ!$U$6</f>
        <v>152745</v>
      </c>
      <c r="AM10" s="65"/>
      <c r="AN10" s="65"/>
      <c r="AO10" s="65"/>
      <c r="AP10" s="65"/>
      <c r="AQ10" s="65"/>
      <c r="AR10" s="65"/>
      <c r="AS10" s="65"/>
      <c r="AT10" s="36">
        <f>データ!$V$6</f>
        <v>50.39</v>
      </c>
      <c r="AU10" s="37"/>
      <c r="AV10" s="37"/>
      <c r="AW10" s="37"/>
      <c r="AX10" s="37"/>
      <c r="AY10" s="37"/>
      <c r="AZ10" s="37"/>
      <c r="BA10" s="37"/>
      <c r="BB10" s="54">
        <f>データ!$W$6</f>
        <v>3031.26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5NpKDffRHrtukDrS7YXCqt9+cd/Or8zt92rle8R7coc3s1PheGfdc6TFUm1ABB/9u3C+qApJPT+78KX0uohzg==" saltValue="veJtTELa/4h6xy3NQ4O1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232106</v>
      </c>
      <c r="D6" s="20">
        <f t="shared" si="3"/>
        <v>46</v>
      </c>
      <c r="E6" s="20">
        <f t="shared" si="3"/>
        <v>1</v>
      </c>
      <c r="F6" s="20">
        <f t="shared" si="3"/>
        <v>0</v>
      </c>
      <c r="G6" s="20">
        <f t="shared" si="3"/>
        <v>1</v>
      </c>
      <c r="H6" s="20" t="str">
        <f t="shared" si="3"/>
        <v>愛知県　刈谷市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82.88</v>
      </c>
      <c r="P6" s="21">
        <f t="shared" si="3"/>
        <v>99.94</v>
      </c>
      <c r="Q6" s="21">
        <f t="shared" si="3"/>
        <v>2024</v>
      </c>
      <c r="R6" s="21">
        <f t="shared" si="3"/>
        <v>152984</v>
      </c>
      <c r="S6" s="21">
        <f t="shared" si="3"/>
        <v>50.39</v>
      </c>
      <c r="T6" s="21">
        <f t="shared" si="3"/>
        <v>3036</v>
      </c>
      <c r="U6" s="21">
        <f t="shared" si="3"/>
        <v>152745</v>
      </c>
      <c r="V6" s="21">
        <f t="shared" si="3"/>
        <v>50.39</v>
      </c>
      <c r="W6" s="21">
        <f t="shared" si="3"/>
        <v>3031.26</v>
      </c>
      <c r="X6" s="22">
        <f>IF(X7="",NA(),X7)</f>
        <v>100.36</v>
      </c>
      <c r="Y6" s="22">
        <f t="shared" ref="Y6:AG6" si="4">IF(Y7="",NA(),Y7)</f>
        <v>98.33</v>
      </c>
      <c r="Z6" s="22">
        <f t="shared" si="4"/>
        <v>96.21</v>
      </c>
      <c r="AA6" s="22">
        <f t="shared" si="4"/>
        <v>101.68</v>
      </c>
      <c r="AB6" s="22">
        <f t="shared" si="4"/>
        <v>95.89</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796.44</v>
      </c>
      <c r="AU6" s="22">
        <f t="shared" ref="AU6:BC6" si="6">IF(AU7="",NA(),AU7)</f>
        <v>717.24</v>
      </c>
      <c r="AV6" s="22">
        <f t="shared" si="6"/>
        <v>546.86</v>
      </c>
      <c r="AW6" s="22">
        <f t="shared" si="6"/>
        <v>819.33</v>
      </c>
      <c r="AX6" s="22">
        <f t="shared" si="6"/>
        <v>847.49</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127.82</v>
      </c>
      <c r="BF6" s="22">
        <f t="shared" ref="BF6:BN6" si="7">IF(BF7="",NA(),BF7)</f>
        <v>128.21</v>
      </c>
      <c r="BG6" s="22">
        <f t="shared" si="7"/>
        <v>173.28</v>
      </c>
      <c r="BH6" s="22">
        <f t="shared" si="7"/>
        <v>185.25</v>
      </c>
      <c r="BI6" s="22">
        <f t="shared" si="7"/>
        <v>178.63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87.7</v>
      </c>
      <c r="BQ6" s="22">
        <f t="shared" ref="BQ6:BY6" si="8">IF(BQ7="",NA(),BQ7)</f>
        <v>93.25</v>
      </c>
      <c r="BR6" s="22">
        <f t="shared" si="8"/>
        <v>73.22</v>
      </c>
      <c r="BS6" s="22">
        <f t="shared" si="8"/>
        <v>81.5</v>
      </c>
      <c r="BT6" s="22">
        <f t="shared" si="8"/>
        <v>89.2</v>
      </c>
      <c r="BU6" s="22">
        <f t="shared" si="8"/>
        <v>103.75</v>
      </c>
      <c r="BV6" s="22">
        <f t="shared" si="8"/>
        <v>105.3</v>
      </c>
      <c r="BW6" s="22">
        <f t="shared" si="8"/>
        <v>99.41</v>
      </c>
      <c r="BX6" s="22">
        <f t="shared" si="8"/>
        <v>101.11</v>
      </c>
      <c r="BY6" s="22">
        <f t="shared" si="8"/>
        <v>102.03</v>
      </c>
      <c r="BZ6" s="21" t="str">
        <f>IF(BZ7="","",IF(BZ7="-","【-】","【"&amp;SUBSTITUTE(TEXT(BZ7,"#,##0.00"),"-","△")&amp;"】"))</f>
        <v>【97.59】</v>
      </c>
      <c r="CA6" s="22">
        <f>IF(CA7="",NA(),CA7)</f>
        <v>137.09</v>
      </c>
      <c r="CB6" s="22">
        <f t="shared" ref="CB6:CJ6" si="9">IF(CB7="",NA(),CB7)</f>
        <v>140.84</v>
      </c>
      <c r="CC6" s="22">
        <f t="shared" si="9"/>
        <v>145.27000000000001</v>
      </c>
      <c r="CD6" s="22">
        <f t="shared" si="9"/>
        <v>137.05000000000001</v>
      </c>
      <c r="CE6" s="22">
        <f t="shared" si="9"/>
        <v>148.38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75.98</v>
      </c>
      <c r="CM6" s="22">
        <f t="shared" ref="CM6:CU6" si="10">IF(CM7="",NA(),CM7)</f>
        <v>75.17</v>
      </c>
      <c r="CN6" s="22">
        <f t="shared" si="10"/>
        <v>85.09</v>
      </c>
      <c r="CO6" s="22">
        <f t="shared" si="10"/>
        <v>83.86</v>
      </c>
      <c r="CP6" s="22">
        <f t="shared" si="10"/>
        <v>83.65</v>
      </c>
      <c r="CQ6" s="22">
        <f t="shared" si="10"/>
        <v>63.12</v>
      </c>
      <c r="CR6" s="22">
        <f t="shared" si="10"/>
        <v>62.57</v>
      </c>
      <c r="CS6" s="22">
        <f t="shared" si="10"/>
        <v>61.56</v>
      </c>
      <c r="CT6" s="22">
        <f t="shared" si="10"/>
        <v>60.84</v>
      </c>
      <c r="CU6" s="22">
        <f t="shared" si="10"/>
        <v>60.8</v>
      </c>
      <c r="CV6" s="21" t="str">
        <f>IF(CV7="","",IF(CV7="-","【-】","【"&amp;SUBSTITUTE(TEXT(CV7,"#,##0.00"),"-","△")&amp;"】"))</f>
        <v>【60.21】</v>
      </c>
      <c r="CW6" s="22">
        <f>IF(CW7="",NA(),CW7)</f>
        <v>94.71</v>
      </c>
      <c r="CX6" s="22">
        <f t="shared" ref="CX6:DF6" si="11">IF(CX7="",NA(),CX7)</f>
        <v>94.39</v>
      </c>
      <c r="CY6" s="22">
        <f t="shared" si="11"/>
        <v>93.87</v>
      </c>
      <c r="CZ6" s="22">
        <f t="shared" si="11"/>
        <v>93.26</v>
      </c>
      <c r="DA6" s="22">
        <f t="shared" si="11"/>
        <v>94.11</v>
      </c>
      <c r="DB6" s="22">
        <f t="shared" si="11"/>
        <v>90.09</v>
      </c>
      <c r="DC6" s="22">
        <f t="shared" si="11"/>
        <v>90.21</v>
      </c>
      <c r="DD6" s="22">
        <f t="shared" si="11"/>
        <v>90.11</v>
      </c>
      <c r="DE6" s="22">
        <f t="shared" si="11"/>
        <v>89.73</v>
      </c>
      <c r="DF6" s="22">
        <f t="shared" si="11"/>
        <v>89.86</v>
      </c>
      <c r="DG6" s="21" t="str">
        <f>IF(DG7="","",IF(DG7="-","【-】","【"&amp;SUBSTITUTE(TEXT(DG7,"#,##0.00"),"-","△")&amp;"】"))</f>
        <v>【89.21】</v>
      </c>
      <c r="DH6" s="22">
        <f>IF(DH7="",NA(),DH7)</f>
        <v>47.84</v>
      </c>
      <c r="DI6" s="22">
        <f t="shared" ref="DI6:DQ6" si="12">IF(DI7="",NA(),DI7)</f>
        <v>48.76</v>
      </c>
      <c r="DJ6" s="22">
        <f t="shared" si="12"/>
        <v>49.22</v>
      </c>
      <c r="DK6" s="22">
        <f t="shared" si="12"/>
        <v>50.54</v>
      </c>
      <c r="DL6" s="22">
        <f t="shared" si="12"/>
        <v>51.18</v>
      </c>
      <c r="DM6" s="22">
        <f t="shared" si="12"/>
        <v>50.31</v>
      </c>
      <c r="DN6" s="22">
        <f t="shared" si="12"/>
        <v>50.74</v>
      </c>
      <c r="DO6" s="22">
        <f t="shared" si="12"/>
        <v>51.49</v>
      </c>
      <c r="DP6" s="22">
        <f t="shared" si="12"/>
        <v>51.94</v>
      </c>
      <c r="DQ6" s="22">
        <f t="shared" si="12"/>
        <v>52.46</v>
      </c>
      <c r="DR6" s="21" t="str">
        <f>IF(DR7="","",IF(DR7="-","【-】","【"&amp;SUBSTITUTE(TEXT(DR7,"#,##0.00"),"-","△")&amp;"】"))</f>
        <v>【52.41】</v>
      </c>
      <c r="DS6" s="22">
        <f>IF(DS7="",NA(),DS7)</f>
        <v>8.5299999999999994</v>
      </c>
      <c r="DT6" s="22">
        <f t="shared" ref="DT6:EB6" si="13">IF(DT7="",NA(),DT7)</f>
        <v>23.5</v>
      </c>
      <c r="DU6" s="22">
        <f t="shared" si="13"/>
        <v>26.24</v>
      </c>
      <c r="DV6" s="22">
        <f t="shared" si="13"/>
        <v>28.68</v>
      </c>
      <c r="DW6" s="22">
        <f t="shared" si="13"/>
        <v>30.71</v>
      </c>
      <c r="DX6" s="22">
        <f t="shared" si="13"/>
        <v>21.34</v>
      </c>
      <c r="DY6" s="22">
        <f t="shared" si="13"/>
        <v>23.27</v>
      </c>
      <c r="DZ6" s="22">
        <f t="shared" si="13"/>
        <v>25.18</v>
      </c>
      <c r="EA6" s="22">
        <f t="shared" si="13"/>
        <v>26.52</v>
      </c>
      <c r="EB6" s="22">
        <f t="shared" si="13"/>
        <v>28.4</v>
      </c>
      <c r="EC6" s="21" t="str">
        <f>IF(EC7="","",IF(EC7="-","【-】","【"&amp;SUBSTITUTE(TEXT(EC7,"#,##0.00"),"-","△")&amp;"】"))</f>
        <v>【26.78】</v>
      </c>
      <c r="ED6" s="22">
        <f>IF(ED7="",NA(),ED7)</f>
        <v>0.53</v>
      </c>
      <c r="EE6" s="22">
        <f t="shared" ref="EE6:EM6" si="14">IF(EE7="",NA(),EE7)</f>
        <v>0.7</v>
      </c>
      <c r="EF6" s="22">
        <f t="shared" si="14"/>
        <v>0.48</v>
      </c>
      <c r="EG6" s="22">
        <f t="shared" si="14"/>
        <v>0.51</v>
      </c>
      <c r="EH6" s="22">
        <f t="shared" si="14"/>
        <v>0.2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232106</v>
      </c>
      <c r="D7" s="24">
        <v>46</v>
      </c>
      <c r="E7" s="24">
        <v>1</v>
      </c>
      <c r="F7" s="24">
        <v>0</v>
      </c>
      <c r="G7" s="24">
        <v>1</v>
      </c>
      <c r="H7" s="24" t="s">
        <v>93</v>
      </c>
      <c r="I7" s="24" t="s">
        <v>94</v>
      </c>
      <c r="J7" s="24" t="s">
        <v>95</v>
      </c>
      <c r="K7" s="24" t="s">
        <v>96</v>
      </c>
      <c r="L7" s="24" t="s">
        <v>97</v>
      </c>
      <c r="M7" s="24" t="s">
        <v>98</v>
      </c>
      <c r="N7" s="25" t="s">
        <v>99</v>
      </c>
      <c r="O7" s="25">
        <v>82.88</v>
      </c>
      <c r="P7" s="25">
        <v>99.94</v>
      </c>
      <c r="Q7" s="25">
        <v>2024</v>
      </c>
      <c r="R7" s="25">
        <v>152984</v>
      </c>
      <c r="S7" s="25">
        <v>50.39</v>
      </c>
      <c r="T7" s="25">
        <v>3036</v>
      </c>
      <c r="U7" s="25">
        <v>152745</v>
      </c>
      <c r="V7" s="25">
        <v>50.39</v>
      </c>
      <c r="W7" s="25">
        <v>3031.26</v>
      </c>
      <c r="X7" s="25">
        <v>100.36</v>
      </c>
      <c r="Y7" s="25">
        <v>98.33</v>
      </c>
      <c r="Z7" s="25">
        <v>96.21</v>
      </c>
      <c r="AA7" s="25">
        <v>101.68</v>
      </c>
      <c r="AB7" s="25">
        <v>95.89</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796.44</v>
      </c>
      <c r="AU7" s="25">
        <v>717.24</v>
      </c>
      <c r="AV7" s="25">
        <v>546.86</v>
      </c>
      <c r="AW7" s="25">
        <v>819.33</v>
      </c>
      <c r="AX7" s="25">
        <v>847.49</v>
      </c>
      <c r="AY7" s="25">
        <v>306.08</v>
      </c>
      <c r="AZ7" s="25">
        <v>306.14999999999998</v>
      </c>
      <c r="BA7" s="25">
        <v>297.54000000000002</v>
      </c>
      <c r="BB7" s="25">
        <v>289.44</v>
      </c>
      <c r="BC7" s="25">
        <v>282.19</v>
      </c>
      <c r="BD7" s="25">
        <v>239.69</v>
      </c>
      <c r="BE7" s="25">
        <v>127.82</v>
      </c>
      <c r="BF7" s="25">
        <v>128.21</v>
      </c>
      <c r="BG7" s="25">
        <v>173.28</v>
      </c>
      <c r="BH7" s="25">
        <v>185.25</v>
      </c>
      <c r="BI7" s="25">
        <v>178.63</v>
      </c>
      <c r="BJ7" s="25">
        <v>294.66000000000003</v>
      </c>
      <c r="BK7" s="25">
        <v>285.27</v>
      </c>
      <c r="BL7" s="25">
        <v>294.73</v>
      </c>
      <c r="BM7" s="25">
        <v>301.23</v>
      </c>
      <c r="BN7" s="25">
        <v>300.33</v>
      </c>
      <c r="BO7" s="25">
        <v>264.86</v>
      </c>
      <c r="BP7" s="25">
        <v>87.7</v>
      </c>
      <c r="BQ7" s="25">
        <v>93.25</v>
      </c>
      <c r="BR7" s="25">
        <v>73.22</v>
      </c>
      <c r="BS7" s="25">
        <v>81.5</v>
      </c>
      <c r="BT7" s="25">
        <v>89.2</v>
      </c>
      <c r="BU7" s="25">
        <v>103.75</v>
      </c>
      <c r="BV7" s="25">
        <v>105.3</v>
      </c>
      <c r="BW7" s="25">
        <v>99.41</v>
      </c>
      <c r="BX7" s="25">
        <v>101.11</v>
      </c>
      <c r="BY7" s="25">
        <v>102.03</v>
      </c>
      <c r="BZ7" s="25">
        <v>97.59</v>
      </c>
      <c r="CA7" s="25">
        <v>137.09</v>
      </c>
      <c r="CB7" s="25">
        <v>140.84</v>
      </c>
      <c r="CC7" s="25">
        <v>145.27000000000001</v>
      </c>
      <c r="CD7" s="25">
        <v>137.05000000000001</v>
      </c>
      <c r="CE7" s="25">
        <v>148.38</v>
      </c>
      <c r="CF7" s="25">
        <v>159.93</v>
      </c>
      <c r="CG7" s="25">
        <v>162.77000000000001</v>
      </c>
      <c r="CH7" s="25">
        <v>170.87</v>
      </c>
      <c r="CI7" s="25">
        <v>171.09</v>
      </c>
      <c r="CJ7" s="25">
        <v>173.56</v>
      </c>
      <c r="CK7" s="25">
        <v>181.66</v>
      </c>
      <c r="CL7" s="25">
        <v>75.98</v>
      </c>
      <c r="CM7" s="25">
        <v>75.17</v>
      </c>
      <c r="CN7" s="25">
        <v>85.09</v>
      </c>
      <c r="CO7" s="25">
        <v>83.86</v>
      </c>
      <c r="CP7" s="25">
        <v>83.65</v>
      </c>
      <c r="CQ7" s="25">
        <v>63.12</v>
      </c>
      <c r="CR7" s="25">
        <v>62.57</v>
      </c>
      <c r="CS7" s="25">
        <v>61.56</v>
      </c>
      <c r="CT7" s="25">
        <v>60.84</v>
      </c>
      <c r="CU7" s="25">
        <v>60.8</v>
      </c>
      <c r="CV7" s="25">
        <v>60.21</v>
      </c>
      <c r="CW7" s="25">
        <v>94.71</v>
      </c>
      <c r="CX7" s="25">
        <v>94.39</v>
      </c>
      <c r="CY7" s="25">
        <v>93.87</v>
      </c>
      <c r="CZ7" s="25">
        <v>93.26</v>
      </c>
      <c r="DA7" s="25">
        <v>94.11</v>
      </c>
      <c r="DB7" s="25">
        <v>90.09</v>
      </c>
      <c r="DC7" s="25">
        <v>90.21</v>
      </c>
      <c r="DD7" s="25">
        <v>90.11</v>
      </c>
      <c r="DE7" s="25">
        <v>89.73</v>
      </c>
      <c r="DF7" s="25">
        <v>89.86</v>
      </c>
      <c r="DG7" s="25">
        <v>89.21</v>
      </c>
      <c r="DH7" s="25">
        <v>47.84</v>
      </c>
      <c r="DI7" s="25">
        <v>48.76</v>
      </c>
      <c r="DJ7" s="25">
        <v>49.22</v>
      </c>
      <c r="DK7" s="25">
        <v>50.54</v>
      </c>
      <c r="DL7" s="25">
        <v>51.18</v>
      </c>
      <c r="DM7" s="25">
        <v>50.31</v>
      </c>
      <c r="DN7" s="25">
        <v>50.74</v>
      </c>
      <c r="DO7" s="25">
        <v>51.49</v>
      </c>
      <c r="DP7" s="25">
        <v>51.94</v>
      </c>
      <c r="DQ7" s="25">
        <v>52.46</v>
      </c>
      <c r="DR7" s="25">
        <v>52.41</v>
      </c>
      <c r="DS7" s="25">
        <v>8.5299999999999994</v>
      </c>
      <c r="DT7" s="25">
        <v>23.5</v>
      </c>
      <c r="DU7" s="25">
        <v>26.24</v>
      </c>
      <c r="DV7" s="25">
        <v>28.68</v>
      </c>
      <c r="DW7" s="25">
        <v>30.71</v>
      </c>
      <c r="DX7" s="25">
        <v>21.34</v>
      </c>
      <c r="DY7" s="25">
        <v>23.27</v>
      </c>
      <c r="DZ7" s="25">
        <v>25.18</v>
      </c>
      <c r="EA7" s="25">
        <v>26.52</v>
      </c>
      <c r="EB7" s="25">
        <v>28.4</v>
      </c>
      <c r="EC7" s="25">
        <v>26.78</v>
      </c>
      <c r="ED7" s="25">
        <v>0.53</v>
      </c>
      <c r="EE7" s="25">
        <v>0.7</v>
      </c>
      <c r="EF7" s="25">
        <v>0.48</v>
      </c>
      <c r="EG7" s="25">
        <v>0.51</v>
      </c>
      <c r="EH7" s="25">
        <v>0.2</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2026-02-13T04:19:32Z</cp:lastPrinted>
  <dcterms:created xsi:type="dcterms:W3CDTF">2025-12-12T09:18:20Z</dcterms:created>
  <dcterms:modified xsi:type="dcterms:W3CDTF">2026-02-13T08:06:10Z</dcterms:modified>
  <cp:category/>
</cp:coreProperties>
</file>