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61651D6D-32BA-416A-8F53-C8F699D95A17}" xr6:coauthVersionLast="47" xr6:coauthVersionMax="47" xr10:uidLastSave="{00000000-0000-0000-0000-000000000000}"/>
  <workbookProtection workbookAlgorithmName="SHA-512" workbookHashValue="qEdNEt0hZIlvdMC5WbxzUy8h6cRfMa1Di4E793MGRMOUDyQbuTATaBZgV4PLXkOxUh2g0ra6kuLVTMa/VJxVYQ==" workbookSaltValue="SoDXSqxeBiTUAvulIQ+avg==" workbookSpinCount="100000" lockStructure="1"/>
  <bookViews>
    <workbookView xWindow="170" yWindow="9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AL10" i="4"/>
  <c r="W10" i="4"/>
  <c r="P10" i="4"/>
  <c r="B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<sst xmlns="http://schemas.openxmlformats.org/spreadsheetml/2006/main" count="228" uniqueCount="114">
  <si>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</si>
  <si>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</si>
  <si>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</si>
  <si>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</si>
  <si>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</si>
  <si>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</si>
  <si>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</si>
  <si>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</si>
  <si>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</si>
  <si>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</si>
  <si>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</si>
  <si>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</si>
  <si>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</si>
  <si>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</si>
  <si>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</si>
  <si>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</si>
  <si>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</si>
  <si>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</si>
  <si>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</si>
  <si>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</si>
  <si>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</si>
  <si>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</si>
  <si>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</si>
  <si>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</si>
  <si>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</si>
  <si>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</si>
  <si>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</si>
  <si>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</si>
  <si>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</si>
  <si>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</si>
  <si>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</si>
  <si>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</si>
  <si>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</si>
  <si>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</si>
  <si>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</si>
  <si>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</si>
  <si>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</si>
  <si>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</si>
  <si>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</si>
  <si>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</si>
  <si>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</si>
  <si>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</si>
  <si>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</si>
  <si>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</si>
  <si>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</si>
  <si>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</si>
  <si>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</si>
  <si>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</si>
  <si>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</si>
  <si>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</si>
  <si>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</si>
  <si>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</si>
  <si>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</si>
  <si>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</si>
  <si>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</si>
  <si>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</si>
  <si>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</si>
  <si>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</si>
  <si>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</si>
  <si>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</si>
  <si>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</si>
  <si>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</si>
  <si>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</si>
  <si>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</si>
  <si>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</si>
  <si>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</si>
  <si>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</si>
  <si>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</si>
  <si>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</si>
  <si>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</si>
  <si>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</si>
  <si>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</si>
  <si>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</si>
  <si>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</si>
  <si>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</si>
  <si>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</si>
  <si>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</si>
  <si>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</si>
  <si>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</si>
  <si>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</si>
  <si>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</si>
  <si>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</si>
  <si>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</si>
  <si>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</si>
  <si>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</si>
  <si>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</si>
  <si>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</si>
  <si>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</si>
  <si>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</si>
  <si>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</si>
  <si>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</si>
  <si>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</si>
  <si>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</si>
  <si>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</si>
  <si>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</si>
  <si>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</si>
  <si>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</si>
  <si>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</si>
  <si>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</si>
  <si>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</si>
  <si>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</si>
  <si>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</si>
  <si>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</si>
  <si>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</si>
  <si>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</si>
  <si>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</si>
  <si>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</si>
  <si>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</si>
  <si>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</si>
  <si>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</si>
  <si>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</si>
  <si>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　②管路経年化率
　定期的に施設、管路の更新を行っており、類似団体よりも低く抑えられているものの、上昇傾向であり、今後も管路の計画的な更新に取り組む必要があります。
③管路更新率
　財政状況により建設改良費を抑えたことで前年に比べて更新配水管が減少し、0.36ポイント減少しました。類似団体と比較すると高い更新率となっています。
</t>
    <rPh sb="103" eb="107">
      <t>ザイセイジョウキョウ</t>
    </rPh>
    <rPh sb="110" eb="115">
      <t>ケンセツカイリョウヒ</t>
    </rPh>
    <rPh sb="116" eb="117">
      <t>オサ</t>
    </rPh>
    <rPh sb="122" eb="124">
      <t>ゼンネン</t>
    </rPh>
    <rPh sb="125" eb="126">
      <t>クラ</t>
    </rPh>
    <rPh sb="128" eb="133">
      <t>コウシンハイスイカン</t>
    </rPh>
    <rPh sb="134" eb="136">
      <t>ゲンショウ</t>
    </rPh>
    <rPh sb="146" eb="148">
      <t>ゲンショウ</t>
    </rPh>
    <phoneticPr fontId="4"/>
  </si>
  <si>
    <t>　令和6年度は、物価高騰による費用の上昇があったものの金利上昇等により、総収益は増加し、財務バランスは健全な状態が維持されています。
　今後、収入面は人口減少等で給水収益増加が見込めない一方、費用面は減価償却費等が増加する見通しです。また、管路経年化率は毎年上昇しており、引き続き管路更新に多額の費用が見込まれるため、次年度以降も投資額が高水準で推移する見通しです。安定した経営を持続するため、費用削減等の経営努力をしつつ料金改定を予定しています。
　適切な事業運営を継続していくため、効率的な運営に努めるとともに、広域化の検討や、施設管路の更新整備等を計画的に実施していきます。</t>
    <rPh sb="1" eb="3">
      <t>レイワ</t>
    </rPh>
    <rPh sb="4" eb="6">
      <t>ネンド</t>
    </rPh>
    <rPh sb="31" eb="32">
      <t>トウ</t>
    </rPh>
    <rPh sb="40" eb="42">
      <t>ゾウカ</t>
    </rPh>
    <rPh sb="216" eb="218">
      <t>ヨテイ</t>
    </rPh>
    <rPh sb="258" eb="261">
      <t>コウイキカ</t>
    </rPh>
    <rPh sb="262" eb="264">
      <t>ケントウ</t>
    </rPh>
    <rPh sb="275" eb="276">
      <t>トウ</t>
    </rPh>
    <phoneticPr fontId="4"/>
  </si>
  <si>
    <t xml:space="preserve">①経常収支比率
　収益は、金利上昇により、大口定期や普通預金利息等が増加し、総収益は増加しました。費用は、宿日直業務の委託料廃止等の減少により総費用は減少しました。その結果、1.78ポイント増加となり、類似団体平均値と比較して上回っていること、100％以上を維持していることから安定した経営が行われています。
③流動比率
　流動資産が増加したことに加え、工事代金等の未払金の減少により流動負債も減少し、53.15ポイント増加しました。類似団体の平均値よりも上回っており、短期的な債務に対する支払能力は十分に有しています。
④企業債残高対給水収益比率
　企業債の借入れにより残高が増加し、5.75ポイント増加しました。類似団体の平均値と比べ、かなり低い水準となっています。
⑤料金回収率
　給水収益の増加により、3.03ポイント増加し、100％を上回っています。
⑥給水原価
　経常費用の減少により0.47ポイント減少しましたが、類似団体よりも低い水準となっています。
⑦施設利用率　⑧有収率
　類似団体を上回っており、効率的な施設運営が行われ、収益に反映されたものと考えられます。
</t>
    <rPh sb="1" eb="3">
      <t>ケイジョウ</t>
    </rPh>
    <rPh sb="3" eb="7">
      <t>シュウシヒリツ</t>
    </rPh>
    <rPh sb="9" eb="11">
      <t>シュウエキ</t>
    </rPh>
    <rPh sb="38" eb="41">
      <t>ソウシュウエキ</t>
    </rPh>
    <rPh sb="42" eb="44">
      <t>ゾウカ</t>
    </rPh>
    <rPh sb="49" eb="51">
      <t>ヒヨウ</t>
    </rPh>
    <rPh sb="66" eb="68">
      <t>ゲンショウ</t>
    </rPh>
    <rPh sb="71" eb="74">
      <t>ソウヒヨウ</t>
    </rPh>
    <rPh sb="75" eb="77">
      <t>ゲンショウ</t>
    </rPh>
    <rPh sb="84" eb="86">
      <t>ケッカ</t>
    </rPh>
    <rPh sb="95" eb="97">
      <t>ゾウカ</t>
    </rPh>
    <rPh sb="101" eb="108">
      <t>ルイジダンタイヘイキンチ</t>
    </rPh>
    <rPh sb="109" eb="111">
      <t>ヒカク</t>
    </rPh>
    <rPh sb="113" eb="115">
      <t>ウワマワ</t>
    </rPh>
    <rPh sb="126" eb="128">
      <t>イジョウ</t>
    </rPh>
    <rPh sb="129" eb="131">
      <t>イジ</t>
    </rPh>
    <rPh sb="139" eb="141">
      <t>アンテイ</t>
    </rPh>
    <rPh sb="143" eb="145">
      <t>ケイエイ</t>
    </rPh>
    <rPh sb="146" eb="147">
      <t>オコナ</t>
    </rPh>
    <rPh sb="156" eb="158">
      <t>リュウドウ</t>
    </rPh>
    <rPh sb="158" eb="160">
      <t>ヒリツ</t>
    </rPh>
    <rPh sb="174" eb="175">
      <t>クワ</t>
    </rPh>
    <rPh sb="176" eb="181">
      <t>コウジダイキントウ</t>
    </rPh>
    <rPh sb="182" eb="185">
      <t>ミバライキン</t>
    </rPh>
    <rPh sb="186" eb="188">
      <t>ゲンショウ</t>
    </rPh>
    <rPh sb="191" eb="195">
      <t>リュウドウフサイ</t>
    </rPh>
    <rPh sb="196" eb="198">
      <t>ゲンショウ</t>
    </rPh>
    <rPh sb="209" eb="211">
      <t>ゾウカ</t>
    </rPh>
    <rPh sb="221" eb="224">
      <t>ヘイキンチ</t>
    </rPh>
    <rPh sb="227" eb="229">
      <t>ウワマワ</t>
    </rPh>
    <rPh sb="234" eb="237">
      <t>タンキテキ</t>
    </rPh>
    <rPh sb="238" eb="240">
      <t>サイム</t>
    </rPh>
    <rPh sb="241" eb="242">
      <t>タイ</t>
    </rPh>
    <rPh sb="244" eb="246">
      <t>シハライ</t>
    </rPh>
    <rPh sb="246" eb="248">
      <t>ノウリョク</t>
    </rPh>
    <rPh sb="249" eb="251">
      <t>ジュウブン</t>
    </rPh>
    <rPh sb="252" eb="253">
      <t>ユウ</t>
    </rPh>
    <rPh sb="261" eb="264">
      <t>キギョウサイ</t>
    </rPh>
    <rPh sb="264" eb="266">
      <t>ザンダカ</t>
    </rPh>
    <rPh sb="266" eb="267">
      <t>タイ</t>
    </rPh>
    <rPh sb="289" eb="290">
      <t>カ</t>
    </rPh>
    <rPh sb="338" eb="341">
      <t>カイシュウリツ</t>
    </rPh>
    <rPh sb="343" eb="347">
      <t>キュウスイシュウエキ</t>
    </rPh>
    <rPh sb="348" eb="350">
      <t>ゾウカ</t>
    </rPh>
    <rPh sb="362" eb="364">
      <t>ゾウカ</t>
    </rPh>
    <rPh sb="371" eb="373">
      <t>ウワマワ</t>
    </rPh>
    <rPh sb="381" eb="385">
      <t>キュウスイゲンカ</t>
    </rPh>
    <rPh sb="387" eb="391">
      <t>ケイジョウヒヨウ</t>
    </rPh>
    <rPh sb="392" eb="394">
      <t>ゲンショウ</t>
    </rPh>
    <rPh sb="405" eb="407">
      <t>ゲンショウ</t>
    </rPh>
    <rPh sb="413" eb="417">
      <t>ルイジダンタイ</t>
    </rPh>
    <rPh sb="420" eb="421">
      <t>ヒク</t>
    </rPh>
    <rPh sb="422" eb="424">
      <t>スイジュン</t>
    </rPh>
    <rPh sb="434" eb="439">
      <t>シセツリヨウリツ</t>
    </rPh>
    <rPh sb="441" eb="444">
      <t>ユウシュウリツ</t>
    </rPh>
    <rPh sb="446" eb="450">
      <t>ルイジダンタイ</t>
    </rPh>
    <rPh sb="451" eb="453">
      <t>ウワマワ</t>
    </rPh>
    <rPh sb="458" eb="461">
      <t>コウリツテキ</t>
    </rPh>
    <rPh sb="462" eb="466">
      <t>シセツウンエイ</t>
    </rPh>
    <rPh sb="467" eb="468">
      <t>オコナ</t>
    </rPh>
    <rPh sb="471" eb="473">
      <t>シュウエキ</t>
    </rPh>
    <rPh sb="474" eb="476">
      <t>ハンエイ</t>
    </rPh>
    <rPh sb="482" eb="48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</si>
</sst>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1.29</c:v>
                </c:pt>
                <c:pt idx="1">
                  <c:v>0.75</c:v>
                </c:pt>
                <c:pt idx="2">
                  <c:v>1.03</c:v>
                </c:pt>
                <c:pt idx="3">
                  <c:v>1.1000000000000001</c:v>
                </c:pt>
                <c:pt idx="4">
                  <c:v>0.74</c:v>
                </c:pt>
              </c:numCache>
            </c:numRef>
          </c:val>
          <c:extLst>
            <c:ext xmlns:c16="http://schemas.microsoft.com/office/drawing/2014/chart" uri="{C3380CC4-5D6E-409C-BE32-E72D297353CC}">
              <c16:uniqueId val="{00000000-7BC5-4408-B8CD-10604B3B66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7BC5-4408-B8CD-10604B3B66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82.95</c:v>
                </c:pt>
                <c:pt idx="1">
                  <c:v>82</c:v>
                </c:pt>
                <c:pt idx="2">
                  <c:v>82.95</c:v>
                </c:pt>
                <c:pt idx="3">
                  <c:v>81.790000000000006</c:v>
                </c:pt>
                <c:pt idx="4">
                  <c:v>81.709999999999994</c:v>
                </c:pt>
              </c:numCache>
            </c:numRef>
          </c:val>
          <c:extLst>
            <c:ext xmlns:c16="http://schemas.microsoft.com/office/drawing/2014/chart" uri="{C3380CC4-5D6E-409C-BE32-E72D297353CC}">
              <c16:uniqueId val="{00000000-16DB-417B-B91C-D5F55BD996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16DB-417B-B91C-D5F55BD996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96.82</c:v>
                </c:pt>
                <c:pt idx="1">
                  <c:v>97.03</c:v>
                </c:pt>
                <c:pt idx="2">
                  <c:v>97.75</c:v>
                </c:pt>
                <c:pt idx="3">
                  <c:v>97.88</c:v>
                </c:pt>
                <c:pt idx="4">
                  <c:v>98.1</c:v>
                </c:pt>
              </c:numCache>
            </c:numRef>
          </c:val>
          <c:extLst>
            <c:ext xmlns:c16="http://schemas.microsoft.com/office/drawing/2014/chart" uri="{C3380CC4-5D6E-409C-BE32-E72D297353CC}">
              <c16:uniqueId val="{00000000-5132-450E-9CD6-C81C56275E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5132-450E-9CD6-C81C56275E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116.6</c:v>
                </c:pt>
                <c:pt idx="1">
                  <c:v>115.18</c:v>
                </c:pt>
                <c:pt idx="2">
                  <c:v>111.68</c:v>
                </c:pt>
                <c:pt idx="3">
                  <c:v>111.69</c:v>
                </c:pt>
                <c:pt idx="4">
                  <c:v>113.47</c:v>
                </c:pt>
              </c:numCache>
            </c:numRef>
          </c:val>
          <c:extLst>
            <c:ext xmlns:c16="http://schemas.microsoft.com/office/drawing/2014/chart" uri="{C3380CC4-5D6E-409C-BE32-E72D297353CC}">
              <c16:uniqueId val="{00000000-ED16-4BB8-9F44-A9C21F2232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ED16-4BB8-9F44-A9C21F2232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44.3</c:v>
                </c:pt>
                <c:pt idx="1">
                  <c:v>44.76</c:v>
                </c:pt>
                <c:pt idx="2">
                  <c:v>44.89</c:v>
                </c:pt>
                <c:pt idx="3">
                  <c:v>45.66</c:v>
                </c:pt>
                <c:pt idx="4">
                  <c:v>46.67</c:v>
                </c:pt>
              </c:numCache>
            </c:numRef>
          </c:val>
          <c:extLst>
            <c:ext xmlns:c16="http://schemas.microsoft.com/office/drawing/2014/chart" uri="{C3380CC4-5D6E-409C-BE32-E72D297353CC}">
              <c16:uniqueId val="{00000000-DC48-4792-82C7-7182E8E188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DC48-4792-82C7-7182E8E188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12.41</c:v>
                </c:pt>
                <c:pt idx="1">
                  <c:v>12.56</c:v>
                </c:pt>
                <c:pt idx="2">
                  <c:v>13.02</c:v>
                </c:pt>
                <c:pt idx="3">
                  <c:v>14.28</c:v>
                </c:pt>
                <c:pt idx="4">
                  <c:v>16.600000000000001</c:v>
                </c:pt>
              </c:numCache>
            </c:numRef>
          </c:val>
          <c:extLst>
            <c:ext xmlns:c16="http://schemas.microsoft.com/office/drawing/2014/chart" uri="{C3380CC4-5D6E-409C-BE32-E72D297353CC}">
              <c16:uniqueId val="{00000000-A024-44C6-8B95-B6AF82EB4C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A024-44C6-8B95-B6AF82EB4C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D5-434A-8DD1-9B27E8D021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7D5-434A-8DD1-9B27E8D021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467.85</c:v>
                </c:pt>
                <c:pt idx="1">
                  <c:v>645.70000000000005</c:v>
                </c:pt>
                <c:pt idx="2">
                  <c:v>433.87</c:v>
                </c:pt>
                <c:pt idx="3">
                  <c:v>484.61</c:v>
                </c:pt>
                <c:pt idx="4">
                  <c:v>537.76</c:v>
                </c:pt>
              </c:numCache>
            </c:numRef>
          </c:val>
          <c:extLst>
            <c:ext xmlns:c16="http://schemas.microsoft.com/office/drawing/2014/chart" uri="{C3380CC4-5D6E-409C-BE32-E72D297353CC}">
              <c16:uniqueId val="{00000000-80EA-4304-B50C-0E3C5250D2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0EA-4304-B50C-0E3C5250D2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20.399999999999999</c:v>
                </c:pt>
                <c:pt idx="1">
                  <c:v>16.52</c:v>
                </c:pt>
                <c:pt idx="2">
                  <c:v>28.52</c:v>
                </c:pt>
                <c:pt idx="3">
                  <c:v>27.28</c:v>
                </c:pt>
                <c:pt idx="4">
                  <c:v>33.03</c:v>
                </c:pt>
              </c:numCache>
            </c:numRef>
          </c:val>
          <c:extLst>
            <c:ext xmlns:c16="http://schemas.microsoft.com/office/drawing/2014/chart" uri="{C3380CC4-5D6E-409C-BE32-E72D297353CC}">
              <c16:uniqueId val="{00000000-29D3-4B2C-BEB3-398D05D872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29D3-4B2C-BEB3-398D05D872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99.73</c:v>
                </c:pt>
                <c:pt idx="1">
                  <c:v>112.11</c:v>
                </c:pt>
                <c:pt idx="2">
                  <c:v>83.27</c:v>
                </c:pt>
                <c:pt idx="3">
                  <c:v>106.99</c:v>
                </c:pt>
                <c:pt idx="4">
                  <c:v>110.02</c:v>
                </c:pt>
              </c:numCache>
            </c:numRef>
          </c:val>
          <c:extLst>
            <c:ext xmlns:c16="http://schemas.microsoft.com/office/drawing/2014/chart" uri="{C3380CC4-5D6E-409C-BE32-E72D297353CC}">
              <c16:uniqueId val="{00000000-197C-4F78-A217-351EBBC5D9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197C-4F78-A217-351EBBC5D9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126.71</c:v>
                </c:pt>
                <c:pt idx="1">
                  <c:v>125.08</c:v>
                </c:pt>
                <c:pt idx="2">
                  <c:v>130.59</c:v>
                </c:pt>
                <c:pt idx="3">
                  <c:v>129.61000000000001</c:v>
                </c:pt>
                <c:pt idx="4">
                  <c:v>129.13999999999999</c:v>
                </c:pt>
              </c:numCache>
            </c:numRef>
          </c:val>
          <c:extLst>
            <c:ext xmlns:c16="http://schemas.microsoft.com/office/drawing/2014/chart" uri="{C3380CC4-5D6E-409C-BE32-E72D297353CC}">
              <c16:uniqueId val="{00000000-56D9-4508-A353-F78BF08C06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56D9-4508-A353-F78BF08C06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安城市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187665</v>
      </c>
      <c r="AM8" s="44"/>
      <c r="AN8" s="44"/>
      <c r="AO8" s="44"/>
      <c r="AP8" s="44"/>
      <c r="AQ8" s="44"/>
      <c r="AR8" s="44"/>
      <c r="AS8" s="44"/>
      <c r="AT8" s="45">
        <f>データ!$S$6</f>
        <v>86.05</v>
      </c>
      <c r="AU8" s="46"/>
      <c r="AV8" s="46"/>
      <c r="AW8" s="46"/>
      <c r="AX8" s="46"/>
      <c r="AY8" s="46"/>
      <c r="AZ8" s="46"/>
      <c r="BA8" s="46"/>
      <c r="BB8" s="47">
        <f>データ!$T$6</f>
        <v>2180.88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93.48</v>
      </c>
      <c r="J10" s="46"/>
      <c r="K10" s="46"/>
      <c r="L10" s="46"/>
      <c r="M10" s="46"/>
      <c r="N10" s="46"/>
      <c r="O10" s="80"/>
      <c r="P10" s="47">
        <f>データ!$P$6</f>
        <v>99.95</v>
      </c>
      <c r="Q10" s="47"/>
      <c r="R10" s="47"/>
      <c r="S10" s="47"/>
      <c r="T10" s="47"/>
      <c r="U10" s="47"/>
      <c r="V10" s="47"/>
      <c r="W10" s="44">
        <f>データ!$Q$6</f>
        <v>2200</v>
      </c>
      <c r="X10" s="44"/>
      <c r="Y10" s="44"/>
      <c r="Z10" s="44"/>
      <c r="AA10" s="44"/>
      <c r="AB10" s="44"/>
      <c r="AC10" s="44"/>
      <c r="AD10" s="2"/>
      <c r="AE10" s="2"/>
      <c r="AF10" s="2"/>
      <c r="AG10" s="2"/>
      <c r="AH10" s="2"/>
      <c r="AI10" s="2"/>
      <c r="AJ10" s="2"/>
      <c r="AK10" s="2"/>
      <c r="AL10" s="44">
        <f>データ!$U$6</f>
        <v>187398</v>
      </c>
      <c r="AM10" s="44"/>
      <c r="AN10" s="44"/>
      <c r="AO10" s="44"/>
      <c r="AP10" s="44"/>
      <c r="AQ10" s="44"/>
      <c r="AR10" s="44"/>
      <c r="AS10" s="44"/>
      <c r="AT10" s="45">
        <f>データ!$V$6</f>
        <v>86.01</v>
      </c>
      <c r="AU10" s="46"/>
      <c r="AV10" s="46"/>
      <c r="AW10" s="46"/>
      <c r="AX10" s="46"/>
      <c r="AY10" s="46"/>
      <c r="AZ10" s="46"/>
      <c r="BA10" s="46"/>
      <c r="BB10" s="47">
        <f>データ!$W$6</f>
        <v>2178.79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Zt7jts+6KUIwZL+4LrDsU4U9QoBxLAgsI5O/BsVlMLTa7VM7rU4AnAAylYOjlWa/rm7TxWRPHRz0wox/13FVg==" saltValue="Hq+0Eaa1hf5d2ZxEZtHf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232122</v>
      </c>
      <c r="D6" s="20">
        <f t="shared" si="3"/>
        <v>46</v>
      </c>
      <c r="E6" s="20">
        <f t="shared" si="3"/>
        <v>1</v>
      </c>
      <c r="F6" s="20">
        <f t="shared" si="3"/>
        <v>0</v>
      </c>
      <c r="G6" s="20">
        <f t="shared" si="3"/>
        <v>1</v>
      </c>
      <c r="H6" s="20" t="str">
        <f t="shared" si="3"/>
        <v>愛知県　安城市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93.48</v>
      </c>
      <c r="P6" s="21">
        <f t="shared" si="3"/>
        <v>99.95</v>
      </c>
      <c r="Q6" s="21">
        <f t="shared" si="3"/>
        <v>2200</v>
      </c>
      <c r="R6" s="21">
        <f t="shared" si="3"/>
        <v>187665</v>
      </c>
      <c r="S6" s="21">
        <f t="shared" si="3"/>
        <v>86.05</v>
      </c>
      <c r="T6" s="21">
        <f t="shared" si="3"/>
        <v>2180.88</v>
      </c>
      <c r="U6" s="21">
        <f t="shared" si="3"/>
        <v>187398</v>
      </c>
      <c r="V6" s="21">
        <f t="shared" si="3"/>
        <v>86.01</v>
      </c>
      <c r="W6" s="21">
        <f t="shared" si="3"/>
        <v>2178.79</v>
      </c>
      <c r="X6" s="22">
        <f>IF(X7="",NA(),X7)</f>
        <v>116.6</v>
      </c>
      <c r="Y6" s="22">
        <f t="shared" ref="Y6:AG6" si="4">IF(Y7="",NA(),Y7)</f>
        <v>115.18</v>
      </c>
      <c r="Z6" s="22">
        <f t="shared" si="4"/>
        <v>111.68</v>
      </c>
      <c r="AA6" s="22">
        <f t="shared" si="4"/>
        <v>111.69</v>
      </c>
      <c r="AB6" s="22">
        <f t="shared" si="4"/>
        <v>113.47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467.85</v>
      </c>
      <c r="AU6" s="22">
        <f t="shared" ref="AU6:BC6" si="6">IF(AU7="",NA(),AU7)</f>
        <v>645.70000000000005</v>
      </c>
      <c r="AV6" s="22">
        <f t="shared" si="6"/>
        <v>433.87</v>
      </c>
      <c r="AW6" s="22">
        <f t="shared" si="6"/>
        <v>484.61</v>
      </c>
      <c r="AX6" s="22">
        <f t="shared" si="6"/>
        <v>537.76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20.399999999999999</v>
      </c>
      <c r="BF6" s="22">
        <f t="shared" ref="BF6:BN6" si="7">IF(BF7="",NA(),BF7)</f>
        <v>16.52</v>
      </c>
      <c r="BG6" s="22">
        <f t="shared" si="7"/>
        <v>28.52</v>
      </c>
      <c r="BH6" s="22">
        <f t="shared" si="7"/>
        <v>27.28</v>
      </c>
      <c r="BI6" s="22">
        <f t="shared" si="7"/>
        <v>33.03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99.73</v>
      </c>
      <c r="BQ6" s="22">
        <f t="shared" ref="BQ6:BY6" si="8">IF(BQ7="",NA(),BQ7)</f>
        <v>112.11</v>
      </c>
      <c r="BR6" s="22">
        <f t="shared" si="8"/>
        <v>83.27</v>
      </c>
      <c r="BS6" s="22">
        <f t="shared" si="8"/>
        <v>106.99</v>
      </c>
      <c r="BT6" s="22">
        <f t="shared" si="8"/>
        <v>110.02</v>
      </c>
      <c r="BU6" s="22">
        <f t="shared" si="8"/>
        <v>103.75</v>
      </c>
      <c r="BV6" s="22">
        <f t="shared" si="8"/>
        <v>105.3</v>
      </c>
      <c r="BW6" s="22">
        <f t="shared" si="8"/>
        <v>99.41</v>
      </c>
      <c r="BX6" s="22">
        <f t="shared" si="8"/>
        <v>101.11</v>
      </c>
      <c r="BY6" s="22">
        <f t="shared" si="8"/>
        <v>102.03</v>
      </c>
      <c r="BZ6" s="21" t="str">
        <f>IF(BZ7="","",IF(BZ7="-","【-】","【"&amp;SUBSTITUTE(TEXT(BZ7,"#,##0.00"),"-","△")&amp;"】"))</f>
        <v>【97.59】</v>
      </c>
      <c r="CA6" s="22">
        <f>IF(CA7="",NA(),CA7)</f>
        <v>126.71</v>
      </c>
      <c r="CB6" s="22">
        <f t="shared" ref="CB6:CJ6" si="9">IF(CB7="",NA(),CB7)</f>
        <v>125.08</v>
      </c>
      <c r="CC6" s="22">
        <f t="shared" si="9"/>
        <v>130.59</v>
      </c>
      <c r="CD6" s="22">
        <f t="shared" si="9"/>
        <v>129.61000000000001</v>
      </c>
      <c r="CE6" s="22">
        <f t="shared" si="9"/>
        <v>129.13999999999999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82.95</v>
      </c>
      <c r="CM6" s="22">
        <f t="shared" ref="CM6:CU6" si="10">IF(CM7="",NA(),CM7)</f>
        <v>82</v>
      </c>
      <c r="CN6" s="22">
        <f t="shared" si="10"/>
        <v>82.95</v>
      </c>
      <c r="CO6" s="22">
        <f t="shared" si="10"/>
        <v>81.790000000000006</v>
      </c>
      <c r="CP6" s="22">
        <f t="shared" si="10"/>
        <v>81.709999999999994</v>
      </c>
      <c r="CQ6" s="22">
        <f t="shared" si="10"/>
        <v>63.12</v>
      </c>
      <c r="CR6" s="22">
        <f t="shared" si="10"/>
        <v>62.57</v>
      </c>
      <c r="CS6" s="22">
        <f t="shared" si="10"/>
        <v>61.56</v>
      </c>
      <c r="CT6" s="22">
        <f t="shared" si="10"/>
        <v>60.84</v>
      </c>
      <c r="CU6" s="22">
        <f t="shared" si="10"/>
        <v>60.8</v>
      </c>
      <c r="CV6" s="21" t="str">
        <f>IF(CV7="","",IF(CV7="-","【-】","【"&amp;SUBSTITUTE(TEXT(CV7,"#,##0.00"),"-","△")&amp;"】"))</f>
        <v>【60.21】</v>
      </c>
      <c r="CW6" s="22">
        <f>IF(CW7="",NA(),CW7)</f>
        <v>96.82</v>
      </c>
      <c r="CX6" s="22">
        <f t="shared" ref="CX6:DF6" si="11">IF(CX7="",NA(),CX7)</f>
        <v>97.03</v>
      </c>
      <c r="CY6" s="22">
        <f t="shared" si="11"/>
        <v>97.75</v>
      </c>
      <c r="CZ6" s="22">
        <f t="shared" si="11"/>
        <v>97.88</v>
      </c>
      <c r="DA6" s="22">
        <f t="shared" si="11"/>
        <v>98.1</v>
      </c>
      <c r="DB6" s="22">
        <f t="shared" si="11"/>
        <v>90.09</v>
      </c>
      <c r="DC6" s="22">
        <f t="shared" si="11"/>
        <v>90.21</v>
      </c>
      <c r="DD6" s="22">
        <f t="shared" si="11"/>
        <v>90.11</v>
      </c>
      <c r="DE6" s="22">
        <f t="shared" si="11"/>
        <v>89.73</v>
      </c>
      <c r="DF6" s="22">
        <f t="shared" si="11"/>
        <v>89.86</v>
      </c>
      <c r="DG6" s="21" t="str">
        <f>IF(DG7="","",IF(DG7="-","【-】","【"&amp;SUBSTITUTE(TEXT(DG7,"#,##0.00"),"-","△")&amp;"】"))</f>
        <v>【89.21】</v>
      </c>
      <c r="DH6" s="22">
        <f>IF(DH7="",NA(),DH7)</f>
        <v>44.3</v>
      </c>
      <c r="DI6" s="22">
        <f t="shared" ref="DI6:DQ6" si="12">IF(DI7="",NA(),DI7)</f>
        <v>44.76</v>
      </c>
      <c r="DJ6" s="22">
        <f t="shared" si="12"/>
        <v>44.89</v>
      </c>
      <c r="DK6" s="22">
        <f t="shared" si="12"/>
        <v>45.66</v>
      </c>
      <c r="DL6" s="22">
        <f t="shared" si="12"/>
        <v>46.67</v>
      </c>
      <c r="DM6" s="22">
        <f t="shared" si="12"/>
        <v>50.31</v>
      </c>
      <c r="DN6" s="22">
        <f t="shared" si="12"/>
        <v>50.74</v>
      </c>
      <c r="DO6" s="22">
        <f t="shared" si="12"/>
        <v>51.49</v>
      </c>
      <c r="DP6" s="22">
        <f t="shared" si="12"/>
        <v>51.94</v>
      </c>
      <c r="DQ6" s="22">
        <f t="shared" si="12"/>
        <v>52.46</v>
      </c>
      <c r="DR6" s="21" t="str">
        <f>IF(DR7="","",IF(DR7="-","【-】","【"&amp;SUBSTITUTE(TEXT(DR7,"#,##0.00"),"-","△")&amp;"】"))</f>
        <v>【52.41】</v>
      </c>
      <c r="DS6" s="22">
        <f>IF(DS7="",NA(),DS7)</f>
        <v>12.41</v>
      </c>
      <c r="DT6" s="22">
        <f t="shared" ref="DT6:EB6" si="13">IF(DT7="",NA(),DT7)</f>
        <v>12.56</v>
      </c>
      <c r="DU6" s="22">
        <f t="shared" si="13"/>
        <v>13.02</v>
      </c>
      <c r="DV6" s="22">
        <f t="shared" si="13"/>
        <v>14.28</v>
      </c>
      <c r="DW6" s="22">
        <f t="shared" si="13"/>
        <v>16.600000000000001</v>
      </c>
      <c r="DX6" s="22">
        <f t="shared" si="13"/>
        <v>21.34</v>
      </c>
      <c r="DY6" s="22">
        <f t="shared" si="13"/>
        <v>23.27</v>
      </c>
      <c r="DZ6" s="22">
        <f t="shared" si="13"/>
        <v>25.18</v>
      </c>
      <c r="EA6" s="22">
        <f t="shared" si="13"/>
        <v>26.52</v>
      </c>
      <c r="EB6" s="22">
        <f t="shared" si="13"/>
        <v>28.4</v>
      </c>
      <c r="EC6" s="21" t="str">
        <f>IF(EC7="","",IF(EC7="-","【-】","【"&amp;SUBSTITUTE(TEXT(EC7,"#,##0.00"),"-","△")&amp;"】"))</f>
        <v>【26.78】</v>
      </c>
      <c r="ED6" s="22">
        <f>IF(ED7="",NA(),ED7)</f>
        <v>1.29</v>
      </c>
      <c r="EE6" s="22">
        <f t="shared" ref="EE6:EM6" si="14">IF(EE7="",NA(),EE7)</f>
        <v>0.75</v>
      </c>
      <c r="EF6" s="22">
        <f t="shared" si="14"/>
        <v>1.03</v>
      </c>
      <c r="EG6" s="22">
        <f t="shared" si="14"/>
        <v>1.1000000000000001</v>
      </c>
      <c r="EH6" s="22">
        <f t="shared" si="14"/>
        <v>0.74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232122</v>
      </c>
      <c r="D7" s="24">
        <v>46</v>
      </c>
      <c r="E7" s="24">
        <v>1</v>
      </c>
      <c r="F7" s="24">
        <v>0</v>
      </c>
      <c r="G7" s="24">
        <v>1</v>
      </c>
      <c r="H7" s="24" t="s">
        <v>93</v>
      </c>
      <c r="I7" s="24" t="s">
        <v>94</v>
      </c>
      <c r="J7" s="24" t="s">
        <v>95</v>
      </c>
      <c r="K7" s="24" t="s">
        <v>96</v>
      </c>
      <c r="L7" s="24" t="s">
        <v>97</v>
      </c>
      <c r="M7" s="24" t="s">
        <v>98</v>
      </c>
      <c r="N7" s="25" t="s">
        <v>99</v>
      </c>
      <c r="O7" s="25">
        <v>93.48</v>
      </c>
      <c r="P7" s="25">
        <v>99.95</v>
      </c>
      <c r="Q7" s="25">
        <v>2200</v>
      </c>
      <c r="R7" s="25">
        <v>187665</v>
      </c>
      <c r="S7" s="25">
        <v>86.05</v>
      </c>
      <c r="T7" s="25">
        <v>2180.88</v>
      </c>
      <c r="U7" s="25">
        <v>187398</v>
      </c>
      <c r="V7" s="25">
        <v>86.01</v>
      </c>
      <c r="W7" s="25">
        <v>2178.79</v>
      </c>
      <c r="X7" s="25">
        <v>116.6</v>
      </c>
      <c r="Y7" s="25">
        <v>115.18</v>
      </c>
      <c r="Z7" s="25">
        <v>111.68</v>
      </c>
      <c r="AA7" s="25">
        <v>111.69</v>
      </c>
      <c r="AB7" s="25">
        <v>113.47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467.85</v>
      </c>
      <c r="AU7" s="25">
        <v>645.70000000000005</v>
      </c>
      <c r="AV7" s="25">
        <v>433.87</v>
      </c>
      <c r="AW7" s="25">
        <v>484.61</v>
      </c>
      <c r="AX7" s="25">
        <v>537.76</v>
      </c>
      <c r="AY7" s="25">
        <v>306.08</v>
      </c>
      <c r="AZ7" s="25">
        <v>306.14999999999998</v>
      </c>
      <c r="BA7" s="25">
        <v>297.54000000000002</v>
      </c>
      <c r="BB7" s="25">
        <v>289.44</v>
      </c>
      <c r="BC7" s="25">
        <v>282.19</v>
      </c>
      <c r="BD7" s="25">
        <v>239.69</v>
      </c>
      <c r="BE7" s="25">
        <v>20.399999999999999</v>
      </c>
      <c r="BF7" s="25">
        <v>16.52</v>
      </c>
      <c r="BG7" s="25">
        <v>28.52</v>
      </c>
      <c r="BH7" s="25">
        <v>27.28</v>
      </c>
      <c r="BI7" s="25">
        <v>33.03</v>
      </c>
      <c r="BJ7" s="25">
        <v>294.66000000000003</v>
      </c>
      <c r="BK7" s="25">
        <v>285.27</v>
      </c>
      <c r="BL7" s="25">
        <v>294.73</v>
      </c>
      <c r="BM7" s="25">
        <v>301.23</v>
      </c>
      <c r="BN7" s="25">
        <v>300.33</v>
      </c>
      <c r="BO7" s="25">
        <v>264.86</v>
      </c>
      <c r="BP7" s="25">
        <v>99.73</v>
      </c>
      <c r="BQ7" s="25">
        <v>112.11</v>
      </c>
      <c r="BR7" s="25">
        <v>83.27</v>
      </c>
      <c r="BS7" s="25">
        <v>106.99</v>
      </c>
      <c r="BT7" s="25">
        <v>110.02</v>
      </c>
      <c r="BU7" s="25">
        <v>103.75</v>
      </c>
      <c r="BV7" s="25">
        <v>105.3</v>
      </c>
      <c r="BW7" s="25">
        <v>99.41</v>
      </c>
      <c r="BX7" s="25">
        <v>101.11</v>
      </c>
      <c r="BY7" s="25">
        <v>102.03</v>
      </c>
      <c r="BZ7" s="25">
        <v>97.59</v>
      </c>
      <c r="CA7" s="25">
        <v>126.71</v>
      </c>
      <c r="CB7" s="25">
        <v>125.08</v>
      </c>
      <c r="CC7" s="25">
        <v>130.59</v>
      </c>
      <c r="CD7" s="25">
        <v>129.61000000000001</v>
      </c>
      <c r="CE7" s="25">
        <v>129.13999999999999</v>
      </c>
      <c r="CF7" s="25">
        <v>159.93</v>
      </c>
      <c r="CG7" s="25">
        <v>162.77000000000001</v>
      </c>
      <c r="CH7" s="25">
        <v>170.87</v>
      </c>
      <c r="CI7" s="25">
        <v>171.09</v>
      </c>
      <c r="CJ7" s="25">
        <v>173.56</v>
      </c>
      <c r="CK7" s="25">
        <v>181.66</v>
      </c>
      <c r="CL7" s="25">
        <v>82.95</v>
      </c>
      <c r="CM7" s="25">
        <v>82</v>
      </c>
      <c r="CN7" s="25">
        <v>82.95</v>
      </c>
      <c r="CO7" s="25">
        <v>81.790000000000006</v>
      </c>
      <c r="CP7" s="25">
        <v>81.709999999999994</v>
      </c>
      <c r="CQ7" s="25">
        <v>63.12</v>
      </c>
      <c r="CR7" s="25">
        <v>62.57</v>
      </c>
      <c r="CS7" s="25">
        <v>61.56</v>
      </c>
      <c r="CT7" s="25">
        <v>60.84</v>
      </c>
      <c r="CU7" s="25">
        <v>60.8</v>
      </c>
      <c r="CV7" s="25">
        <v>60.21</v>
      </c>
      <c r="CW7" s="25">
        <v>96.82</v>
      </c>
      <c r="CX7" s="25">
        <v>97.03</v>
      </c>
      <c r="CY7" s="25">
        <v>97.75</v>
      </c>
      <c r="CZ7" s="25">
        <v>97.88</v>
      </c>
      <c r="DA7" s="25">
        <v>98.1</v>
      </c>
      <c r="DB7" s="25">
        <v>90.09</v>
      </c>
      <c r="DC7" s="25">
        <v>90.21</v>
      </c>
      <c r="DD7" s="25">
        <v>90.11</v>
      </c>
      <c r="DE7" s="25">
        <v>89.73</v>
      </c>
      <c r="DF7" s="25">
        <v>89.86</v>
      </c>
      <c r="DG7" s="25">
        <v>89.21</v>
      </c>
      <c r="DH7" s="25">
        <v>44.3</v>
      </c>
      <c r="DI7" s="25">
        <v>44.76</v>
      </c>
      <c r="DJ7" s="25">
        <v>44.89</v>
      </c>
      <c r="DK7" s="25">
        <v>45.66</v>
      </c>
      <c r="DL7" s="25">
        <v>46.67</v>
      </c>
      <c r="DM7" s="25">
        <v>50.31</v>
      </c>
      <c r="DN7" s="25">
        <v>50.74</v>
      </c>
      <c r="DO7" s="25">
        <v>51.49</v>
      </c>
      <c r="DP7" s="25">
        <v>51.94</v>
      </c>
      <c r="DQ7" s="25">
        <v>52.46</v>
      </c>
      <c r="DR7" s="25">
        <v>52.41</v>
      </c>
      <c r="DS7" s="25">
        <v>12.41</v>
      </c>
      <c r="DT7" s="25">
        <v>12.56</v>
      </c>
      <c r="DU7" s="25">
        <v>13.02</v>
      </c>
      <c r="DV7" s="25">
        <v>14.28</v>
      </c>
      <c r="DW7" s="25">
        <v>16.600000000000001</v>
      </c>
      <c r="DX7" s="25">
        <v>21.34</v>
      </c>
      <c r="DY7" s="25">
        <v>23.27</v>
      </c>
      <c r="DZ7" s="25">
        <v>25.18</v>
      </c>
      <c r="EA7" s="25">
        <v>26.52</v>
      </c>
      <c r="EB7" s="25">
        <v>28.4</v>
      </c>
      <c r="EC7" s="25">
        <v>26.78</v>
      </c>
      <c r="ED7" s="25">
        <v>1.29</v>
      </c>
      <c r="EE7" s="25">
        <v>0.75</v>
      </c>
      <c r="EF7" s="25">
        <v>1.03</v>
      </c>
      <c r="EG7" s="25">
        <v>1.1000000000000001</v>
      </c>
      <c r="EH7" s="25">
        <v>0.74</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山添　大智</cp:lastModifiedBy>
  <cp:lastPrinted>2026-01-26T01:46:50Z</cp:lastPrinted>
  <dcterms:created xsi:type="dcterms:W3CDTF">2025-12-12T09:18:22Z</dcterms:created>
  <dcterms:modified xsi:type="dcterms:W3CDTF">2026-02-13T08:14:34Z</dcterms:modified>
  <cp:category/>
</cp:coreProperties>
</file>