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3DD4BA97-1E86-4310-9E0D-547327560024}" xr6:coauthVersionLast="47" xr6:coauthVersionMax="47" xr10:uidLastSave="{00000000-0000-0000-0000-000000000000}"/>
  <workbookProtection workbookAlgorithmName="SHA-512" workbookHashValue="EHBofyzAWtQPHlpzaEi2HFVjm4YG6puXBANe3Oc5mp2ZdmRRMM1IMVa5jWdqCeDxriVlqty1fzXQ4Mzqpr63Hw==" workbookSaltValue="8JBc+yc1Pk+WR5TNaGRciQ=="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E85" i="4"/>
  <c r="BB10" i="4"/>
  <c r="AT10" i="4"/>
  <c r="AL10" i="4"/>
  <c r="I10" i="4"/>
  <c r="AD8" i="4"/>
  <c r="W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<sst xmlns="http://schemas.openxmlformats.org/spreadsheetml/2006/main" count="228" uniqueCount="115">
  <si>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</si>
  <si>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</si>
  <si>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</si>
  <si>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</si>
  <si>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</si>
  <si>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</si>
  <si>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</si>
  <si>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</si>
  <si>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</si>
  <si>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</si>
  <si>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</si>
  <si>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</si>
  <si>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</si>
  <si>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</si>
  <si>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</si>
  <si>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</si>
  <si>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</si>
  <si>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</si>
  <si>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</si>
  <si>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</si>
  <si>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</si>
  <si>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</si>
  <si>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</si>
  <si>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</si>
  <si>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</si>
  <si>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</si>
  <si>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</si>
  <si>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</si>
  <si>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</si>
  <si>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</si>
  <si>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</si>
  <si>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</si>
  <si>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</si>
  <si>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</si>
  <si>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</si>
  <si>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</si>
  <si>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</si>
  <si>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</si>
  <si>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</si>
  <si>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</si>
  <si>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</si>
  <si>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</si>
  <si>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</si>
  <si>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</si>
  <si>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</si>
  <si>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</si>
  <si>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</si>
  <si>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</si>
  <si>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</si>
  <si>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</si>
  <si>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</si>
  <si>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</si>
  <si>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</si>
  <si>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</si>
  <si>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</si>
  <si>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</si>
  <si>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</si>
  <si>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</si>
  <si>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</si>
  <si>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</si>
  <si>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</si>
  <si>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</si>
  <si>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</si>
  <si>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</si>
  <si>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</si>
  <si>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</si>
  <si>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</si>
  <si>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</si>
  <si>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</si>
  <si>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</si>
  <si>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</si>
  <si>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</si>
  <si>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</si>
  <si>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</si>
  <si>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</si>
  <si>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</si>
  <si>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</si>
  <si>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</si>
  <si>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</si>
  <si>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</si>
  <si>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</si>
  <si>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</si>
  <si>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</si>
  <si>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</si>
  <si>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</si>
  <si>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</si>
  <si>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</si>
  <si>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</si>
  <si>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</si>
  <si>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</si>
  <si>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</si>
  <si>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</si>
  <si>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</si>
  <si>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西尾市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</si>
  <si>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</si>
  <si>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</si>
  <si>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</si>
  <si>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</si>
  <si>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</si>
  <si>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</si>
  <si>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</si>
  <si>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</si>
  <si>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</si>
  <si>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</si>
  <si>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</si>
  <si>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</si>
  <si>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</si>
  <si>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</si>
  <si>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</si>
  <si>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</si>
  <si>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</si>
  <si>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</si>
  <si>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西尾市水道事業は、今後、人口減少の影響により、水道事業の根幹である料金収入が減少していく見込みであり、経営環境は厳しさを増していきます。一方で、施設や管路の老朽化が進行しており、これらの老朽化対策及び耐震化のための投資費用が増加する見込みとなっています。
　今後は、西尾市水道事業経営戦略（令和５年度改訂版）に沿って、重要管路の耐震化や老朽化に伴う更新事業について、これまで以上に実施するとともに、料金の適正化を含めた財源の確保により財政のバランスを図り、健全経営の維持に努めていく必要があります。</t>
    <rPh sb="10" eb="12">
      <t>コンゴ</t>
    </rPh>
    <rPh sb="13" eb="17">
      <t>ジンコウゲンショウ</t>
    </rPh>
    <rPh sb="24" eb="28">
      <t>スイドウジギョウ</t>
    </rPh>
    <rPh sb="29" eb="31">
      <t>コンカン</t>
    </rPh>
    <rPh sb="34" eb="38">
      <t>リョウキンシュウニュウ</t>
    </rPh>
    <rPh sb="45" eb="47">
      <t>ミコ</t>
    </rPh>
    <rPh sb="52" eb="54">
      <t>ケイエイ</t>
    </rPh>
    <rPh sb="54" eb="56">
      <t>カンキョウ</t>
    </rPh>
    <rPh sb="57" eb="58">
      <t>キビ</t>
    </rPh>
    <rPh sb="61" eb="62">
      <t>マ</t>
    </rPh>
    <rPh sb="69" eb="71">
      <t>イッポウ</t>
    </rPh>
    <rPh sb="73" eb="75">
      <t>シセツ</t>
    </rPh>
    <rPh sb="76" eb="78">
      <t>カンロ</t>
    </rPh>
    <rPh sb="79" eb="82">
      <t>ロウキュウカ</t>
    </rPh>
    <rPh sb="83" eb="85">
      <t>シンコウ</t>
    </rPh>
    <rPh sb="94" eb="97">
      <t>ロウキュウカ</t>
    </rPh>
    <rPh sb="97" eb="99">
      <t>タイサク</t>
    </rPh>
    <rPh sb="99" eb="100">
      <t>オヨ</t>
    </rPh>
    <rPh sb="101" eb="104">
      <t>タイシンカ</t>
    </rPh>
    <rPh sb="108" eb="110">
      <t>トウシ</t>
    </rPh>
    <rPh sb="110" eb="112">
      <t>ヒヨウ</t>
    </rPh>
    <rPh sb="113" eb="115">
      <t>ゾウカ</t>
    </rPh>
    <rPh sb="117" eb="119">
      <t>ミコ</t>
    </rPh>
    <rPh sb="134" eb="137">
      <t>ニシオシ</t>
    </rPh>
    <rPh sb="139" eb="141">
      <t>ジギョウ</t>
    </rPh>
    <rPh sb="141" eb="143">
      <t>ケイエイ</t>
    </rPh>
    <rPh sb="143" eb="145">
      <t>センリャク</t>
    </rPh>
    <rPh sb="146" eb="148">
      <t>レイワ</t>
    </rPh>
    <rPh sb="149" eb="151">
      <t>ネンド</t>
    </rPh>
    <rPh sb="151" eb="154">
      <t>カイテイバン</t>
    </rPh>
    <phoneticPr fontId="4"/>
  </si>
  <si>
    <t>　①有形固定資産減価償却率は類似団体平均を下回りましたが、償却年数経過に伴い、今後も比率の増加が見込まれます。
　②管路経年化率は類似団体平均とほぼ同じであり、法定耐用年数40年を経過した管路が多く、老朽化が進んでいます。
　③管路更新率は前年度より0.08ポイント減少し、類似団体平均も下回っています。今後は、更新事業を増加することに伴って管路更新率も上昇する見込みです。</t>
    <rPh sb="18" eb="20">
      <t>ヘイキン</t>
    </rPh>
    <rPh sb="21" eb="23">
      <t>シタマワ</t>
    </rPh>
    <rPh sb="69" eb="71">
      <t>ヘイキン</t>
    </rPh>
    <rPh sb="74" eb="75">
      <t>オナ</t>
    </rPh>
    <rPh sb="120" eb="123">
      <t>ゼンネンド</t>
    </rPh>
    <rPh sb="133" eb="135">
      <t>ゲンショウ</t>
    </rPh>
    <rPh sb="152" eb="154">
      <t>コンゴ</t>
    </rPh>
    <rPh sb="161" eb="163">
      <t>ゾウカ</t>
    </rPh>
    <rPh sb="168" eb="169">
      <t>トモナ</t>
    </rPh>
    <rPh sb="171" eb="173">
      <t>カンロ</t>
    </rPh>
    <rPh sb="173" eb="176">
      <t>コウシンリツ</t>
    </rPh>
    <rPh sb="177" eb="179">
      <t>ジョウショウ</t>
    </rPh>
    <rPh sb="181" eb="183">
      <t>ミコ</t>
    </rPh>
    <phoneticPr fontId="4"/>
  </si>
  <si>
    <t>　給水収益の増により収益が増加したものの、費用も委託料と受水費の増により増加しました。費用の伸びが収益の伸びを上回ったため、①経常収支比率は、前年度と比較して、1.89ポイント下落しました。近年、水需要の減少に伴って給水収益が減少する傾向が見られるため、より一層経営の効率化に努める必要があります。欠損金は発生していないため、②累積欠損金比率は0％です。　
　③流動比率は類似団体と比べて上回り、短期的な債務に対する支払い能力を十分有していると言えます。　
　④企業債残高対給水収益比率は、新たな借入れを行っていないことと給水収益が増加したことで、3.92ポイント減少しました。
　⑤料金回収率は、100％を上回っています。
　⑥給水原価は類似団体と比べて低くなっています。これは、給水に係る費用が少なく抑えられているためですが、近年物価高騰に伴って増加する傾向が見られます。　
　⑦施設利用率、⑧有収率は、毎年度安定した数値を保っており、効率的な施設運営が行われていると言えます。</t>
    <rPh sb="10" eb="12">
      <t>シュウエキ</t>
    </rPh>
    <rPh sb="95" eb="97">
      <t>キンネン</t>
    </rPh>
    <rPh sb="98" eb="99">
      <t>ミズ</t>
    </rPh>
    <rPh sb="99" eb="101">
      <t>ジュヨウ</t>
    </rPh>
    <rPh sb="102" eb="104">
      <t>ゲンショウ</t>
    </rPh>
    <rPh sb="105" eb="106">
      <t>トモナ</t>
    </rPh>
    <rPh sb="108" eb="112">
      <t>キュウスイシュウエキ</t>
    </rPh>
    <rPh sb="113" eb="115">
      <t>ゲンショウ</t>
    </rPh>
    <rPh sb="117" eb="119">
      <t>ケイコウ</t>
    </rPh>
    <rPh sb="120" eb="121">
      <t>ミ</t>
    </rPh>
    <rPh sb="261" eb="265">
      <t>キュウスイシュウエキ</t>
    </rPh>
    <rPh sb="266" eb="268">
      <t>ゾウカ</t>
    </rPh>
    <rPh sb="282" eb="284">
      <t>ゲンショウ</t>
    </rPh>
    <rPh sb="304" eb="306">
      <t>ウワマワ</t>
    </rPh>
    <rPh sb="365" eb="367">
      <t>キンネン</t>
    </rPh>
    <rPh sb="367" eb="371">
      <t>ブッカコウトウ</t>
    </rPh>
    <rPh sb="372" eb="373">
      <t>トモナ</t>
    </rPh>
    <rPh sb="375" eb="377">
      <t>ゾウカ</t>
    </rPh>
    <rPh sb="379" eb="381">
      <t>ケイコウ</t>
    </rPh>
    <rPh sb="382" eb="383">
      <t>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</si>
</sst>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0.65</c:v>
                </c:pt>
                <c:pt idx="1">
                  <c:v>0.63</c:v>
                </c:pt>
                <c:pt idx="2">
                  <c:v>0.45</c:v>
                </c:pt>
                <c:pt idx="3">
                  <c:v>0.56999999999999995</c:v>
                </c:pt>
                <c:pt idx="4">
                  <c:v>0.49</c:v>
                </c:pt>
              </c:numCache>
            </c:numRef>
          </c:val>
          <c:extLst>
            <c:ext xmlns:c16="http://schemas.microsoft.com/office/drawing/2014/chart" uri="{C3380CC4-5D6E-409C-BE32-E72D297353CC}">
              <c16:uniqueId val="{00000000-71FC-47F9-8E5F-826BDE3B5B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71FC-47F9-8E5F-826BDE3B5B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83.8</c:v>
                </c:pt>
                <c:pt idx="1">
                  <c:v>83.9</c:v>
                </c:pt>
                <c:pt idx="2">
                  <c:v>83.38</c:v>
                </c:pt>
                <c:pt idx="3">
                  <c:v>82.19</c:v>
                </c:pt>
                <c:pt idx="4">
                  <c:v>83.34</c:v>
                </c:pt>
              </c:numCache>
            </c:numRef>
          </c:val>
          <c:extLst>
            <c:ext xmlns:c16="http://schemas.microsoft.com/office/drawing/2014/chart" uri="{C3380CC4-5D6E-409C-BE32-E72D297353CC}">
              <c16:uniqueId val="{00000000-40E2-4599-B34C-248ABEE0815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40E2-4599-B34C-248ABEE0815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95.84</c:v>
                </c:pt>
                <c:pt idx="1">
                  <c:v>95.13</c:v>
                </c:pt>
                <c:pt idx="2">
                  <c:v>94.29</c:v>
                </c:pt>
                <c:pt idx="3">
                  <c:v>94.2</c:v>
                </c:pt>
                <c:pt idx="4">
                  <c:v>93.37</c:v>
                </c:pt>
              </c:numCache>
            </c:numRef>
          </c:val>
          <c:extLst>
            <c:ext xmlns:c16="http://schemas.microsoft.com/office/drawing/2014/chart" uri="{C3380CC4-5D6E-409C-BE32-E72D297353CC}">
              <c16:uniqueId val="{00000000-7EBB-4D95-8F48-683FD3DB482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7EBB-4D95-8F48-683FD3DB482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116.85</c:v>
                </c:pt>
                <c:pt idx="1">
                  <c:v>115.25</c:v>
                </c:pt>
                <c:pt idx="2">
                  <c:v>109.08</c:v>
                </c:pt>
                <c:pt idx="3">
                  <c:v>110.63</c:v>
                </c:pt>
                <c:pt idx="4">
                  <c:v>108.74</c:v>
                </c:pt>
              </c:numCache>
            </c:numRef>
          </c:val>
          <c:extLst>
            <c:ext xmlns:c16="http://schemas.microsoft.com/office/drawing/2014/chart" uri="{C3380CC4-5D6E-409C-BE32-E72D297353CC}">
              <c16:uniqueId val="{00000000-F216-4C42-8BB6-838BB5DB77A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F216-4C42-8BB6-838BB5DB77A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45.85</c:v>
                </c:pt>
                <c:pt idx="1">
                  <c:v>46.08</c:v>
                </c:pt>
                <c:pt idx="2">
                  <c:v>47.22</c:v>
                </c:pt>
                <c:pt idx="3">
                  <c:v>48.03</c:v>
                </c:pt>
                <c:pt idx="4">
                  <c:v>48.55</c:v>
                </c:pt>
              </c:numCache>
            </c:numRef>
          </c:val>
          <c:extLst>
            <c:ext xmlns:c16="http://schemas.microsoft.com/office/drawing/2014/chart" uri="{C3380CC4-5D6E-409C-BE32-E72D297353CC}">
              <c16:uniqueId val="{00000000-BF1C-43CE-B369-3BA938362F0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BF1C-43CE-B369-3BA938362F0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24.45</c:v>
                </c:pt>
                <c:pt idx="1">
                  <c:v>25.1</c:v>
                </c:pt>
                <c:pt idx="2">
                  <c:v>25.79</c:v>
                </c:pt>
                <c:pt idx="3">
                  <c:v>26.68</c:v>
                </c:pt>
                <c:pt idx="4">
                  <c:v>27.82</c:v>
                </c:pt>
              </c:numCache>
            </c:numRef>
          </c:val>
          <c:extLst>
            <c:ext xmlns:c16="http://schemas.microsoft.com/office/drawing/2014/chart" uri="{C3380CC4-5D6E-409C-BE32-E72D297353CC}">
              <c16:uniqueId val="{00000000-E5F2-45C5-A14D-A0436D29FF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E5F2-45C5-A14D-A0436D29FF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EF-45B6-B4A2-861ABBAAC5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C6EF-45B6-B4A2-861ABBAAC5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750.25</c:v>
                </c:pt>
                <c:pt idx="1">
                  <c:v>703.53</c:v>
                </c:pt>
                <c:pt idx="2">
                  <c:v>529.73</c:v>
                </c:pt>
                <c:pt idx="3">
                  <c:v>455.88</c:v>
                </c:pt>
                <c:pt idx="4">
                  <c:v>389.28</c:v>
                </c:pt>
              </c:numCache>
            </c:numRef>
          </c:val>
          <c:extLst>
            <c:ext xmlns:c16="http://schemas.microsoft.com/office/drawing/2014/chart" uri="{C3380CC4-5D6E-409C-BE32-E72D297353CC}">
              <c16:uniqueId val="{00000000-3033-428A-A32C-B282CD4F63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3033-428A-A32C-B282CD4F63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30.65</c:v>
                </c:pt>
                <c:pt idx="1">
                  <c:v>30.35</c:v>
                </c:pt>
                <c:pt idx="2">
                  <c:v>32.89</c:v>
                </c:pt>
                <c:pt idx="3">
                  <c:v>30.22</c:v>
                </c:pt>
                <c:pt idx="4">
                  <c:v>26.3</c:v>
                </c:pt>
              </c:numCache>
            </c:numRef>
          </c:val>
          <c:extLst>
            <c:ext xmlns:c16="http://schemas.microsoft.com/office/drawing/2014/chart" uri="{C3380CC4-5D6E-409C-BE32-E72D297353CC}">
              <c16:uniqueId val="{00000000-21C0-4BEF-9459-689798864A7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21C0-4BEF-9459-689798864A7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99.18</c:v>
                </c:pt>
                <c:pt idx="1">
                  <c:v>111.81</c:v>
                </c:pt>
                <c:pt idx="2">
                  <c:v>92.49</c:v>
                </c:pt>
                <c:pt idx="3">
                  <c:v>97.93</c:v>
                </c:pt>
                <c:pt idx="4">
                  <c:v>104.58</c:v>
                </c:pt>
              </c:numCache>
            </c:numRef>
          </c:val>
          <c:extLst>
            <c:ext xmlns:c16="http://schemas.microsoft.com/office/drawing/2014/chart" uri="{C3380CC4-5D6E-409C-BE32-E72D297353CC}">
              <c16:uniqueId val="{00000000-E7DD-46AB-86BE-B4399E272AF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E7DD-46AB-86BE-B4399E272AF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139.12</c:v>
                </c:pt>
                <c:pt idx="1">
                  <c:v>141.13</c:v>
                </c:pt>
                <c:pt idx="2">
                  <c:v>149.38</c:v>
                </c:pt>
                <c:pt idx="3">
                  <c:v>147.41</c:v>
                </c:pt>
                <c:pt idx="4">
                  <c:v>151.93</c:v>
                </c:pt>
              </c:numCache>
            </c:numRef>
          </c:val>
          <c:extLst>
            <c:ext xmlns:c16="http://schemas.microsoft.com/office/drawing/2014/chart" uri="{C3380CC4-5D6E-409C-BE32-E72D297353CC}">
              <c16:uniqueId val="{00000000-70E0-400E-BD62-FE7A27EFC7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70E0-400E-BD62-FE7A27EFC7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3999999999999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西尾市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169528</v>
      </c>
      <c r="AM8" s="44"/>
      <c r="AN8" s="44"/>
      <c r="AO8" s="44"/>
      <c r="AP8" s="44"/>
      <c r="AQ8" s="44"/>
      <c r="AR8" s="44"/>
      <c r="AS8" s="44"/>
      <c r="AT8" s="45">
        <f>データ!$S$6</f>
        <v>161.22</v>
      </c>
      <c r="AU8" s="46"/>
      <c r="AV8" s="46"/>
      <c r="AW8" s="46"/>
      <c r="AX8" s="46"/>
      <c r="AY8" s="46"/>
      <c r="AZ8" s="46"/>
      <c r="BA8" s="46"/>
      <c r="BB8" s="47">
        <f>データ!$T$6</f>
        <v>1051.53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90.8</v>
      </c>
      <c r="J10" s="46"/>
      <c r="K10" s="46"/>
      <c r="L10" s="46"/>
      <c r="M10" s="46"/>
      <c r="N10" s="46"/>
      <c r="O10" s="80"/>
      <c r="P10" s="47">
        <f>データ!$P$6</f>
        <v>99.74</v>
      </c>
      <c r="Q10" s="47"/>
      <c r="R10" s="47"/>
      <c r="S10" s="47"/>
      <c r="T10" s="47"/>
      <c r="U10" s="47"/>
      <c r="V10" s="47"/>
      <c r="W10" s="44">
        <f>データ!$Q$6</f>
        <v>2343</v>
      </c>
      <c r="X10" s="44"/>
      <c r="Y10" s="44"/>
      <c r="Z10" s="44"/>
      <c r="AA10" s="44"/>
      <c r="AB10" s="44"/>
      <c r="AC10" s="44"/>
      <c r="AD10" s="2"/>
      <c r="AE10" s="2"/>
      <c r="AF10" s="2"/>
      <c r="AG10" s="2"/>
      <c r="AH10" s="2"/>
      <c r="AI10" s="2"/>
      <c r="AJ10" s="2"/>
      <c r="AK10" s="2"/>
      <c r="AL10" s="44">
        <f>データ!$U$6</f>
        <v>168845</v>
      </c>
      <c r="AM10" s="44"/>
      <c r="AN10" s="44"/>
      <c r="AO10" s="44"/>
      <c r="AP10" s="44"/>
      <c r="AQ10" s="44"/>
      <c r="AR10" s="44"/>
      <c r="AS10" s="44"/>
      <c r="AT10" s="45">
        <f>データ!$V$6</f>
        <v>134.88</v>
      </c>
      <c r="AU10" s="46"/>
      <c r="AV10" s="46"/>
      <c r="AW10" s="46"/>
      <c r="AX10" s="46"/>
      <c r="AY10" s="46"/>
      <c r="AZ10" s="46"/>
      <c r="BA10" s="46"/>
      <c r="BB10" s="47">
        <f>データ!$W$6</f>
        <v>1251.82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6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6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6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114</v>
      </c>
      <c r="BM16" s="82"/>
      <c r="BN16" s="82"/>
      <c r="BO16" s="82"/>
      <c r="BP16" s="82"/>
      <c r="BQ16" s="82"/>
      <c r="BR16" s="82"/>
      <c r="BS16" s="82"/>
      <c r="BT16" s="82"/>
      <c r="BU16" s="82"/>
      <c r="BV16" s="82"/>
      <c r="BW16" s="82"/>
      <c r="BX16" s="82"/>
      <c r="BY16" s="82"/>
      <c r="BZ16" s="83"/>
    </row>
    <row r="17" spans="1:78" ht="13.6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6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6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6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6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6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6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6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6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6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6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6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6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6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6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6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6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6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6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6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6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6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6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6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6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6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6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6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6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6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6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113</v>
      </c>
      <c r="BM47" s="82"/>
      <c r="BN47" s="82"/>
      <c r="BO47" s="82"/>
      <c r="BP47" s="82"/>
      <c r="BQ47" s="82"/>
      <c r="BR47" s="82"/>
      <c r="BS47" s="82"/>
      <c r="BT47" s="82"/>
      <c r="BU47" s="82"/>
      <c r="BV47" s="82"/>
      <c r="BW47" s="82"/>
      <c r="BX47" s="82"/>
      <c r="BY47" s="82"/>
      <c r="BZ47" s="83"/>
    </row>
    <row r="48" spans="1:78" ht="13.6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6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6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6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6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6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6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6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6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6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6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6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6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6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6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6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6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6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6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6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6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6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6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6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6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6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6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6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6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6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6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6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6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6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6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N2nXDxOeYBRP1sOeemvykHSgZb6gzfvmZcuGHlKBlOyATiN6wO6GYj2a0ZZ28evrusvg/1joCx9DqyciMWEqQ==" saltValue="y6ZEJdqzvQLa0jRIFXNCl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232131</v>
      </c>
      <c r="D6" s="20">
        <f t="shared" si="3"/>
        <v>46</v>
      </c>
      <c r="E6" s="20">
        <f t="shared" si="3"/>
        <v>1</v>
      </c>
      <c r="F6" s="20">
        <f t="shared" si="3"/>
        <v>0</v>
      </c>
      <c r="G6" s="20">
        <f t="shared" si="3"/>
        <v>1</v>
      </c>
      <c r="H6" s="20" t="str">
        <f t="shared" si="3"/>
        <v>愛知県　西尾市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90.8</v>
      </c>
      <c r="P6" s="21">
        <f t="shared" si="3"/>
        <v>99.74</v>
      </c>
      <c r="Q6" s="21">
        <f t="shared" si="3"/>
        <v>2343</v>
      </c>
      <c r="R6" s="21">
        <f t="shared" si="3"/>
        <v>169528</v>
      </c>
      <c r="S6" s="21">
        <f t="shared" si="3"/>
        <v>161.22</v>
      </c>
      <c r="T6" s="21">
        <f t="shared" si="3"/>
        <v>1051.53</v>
      </c>
      <c r="U6" s="21">
        <f t="shared" si="3"/>
        <v>168845</v>
      </c>
      <c r="V6" s="21">
        <f t="shared" si="3"/>
        <v>134.88</v>
      </c>
      <c r="W6" s="21">
        <f t="shared" si="3"/>
        <v>1251.82</v>
      </c>
      <c r="X6" s="22">
        <f>IF(X7="",NA(),X7)</f>
        <v>116.85</v>
      </c>
      <c r="Y6" s="22">
        <f t="shared" ref="Y6:AG6" si="4">IF(Y7="",NA(),Y7)</f>
        <v>115.25</v>
      </c>
      <c r="Z6" s="22">
        <f t="shared" si="4"/>
        <v>109.08</v>
      </c>
      <c r="AA6" s="22">
        <f t="shared" si="4"/>
        <v>110.63</v>
      </c>
      <c r="AB6" s="22">
        <f t="shared" si="4"/>
        <v>108.74</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750.25</v>
      </c>
      <c r="AU6" s="22">
        <f t="shared" ref="AU6:BC6" si="6">IF(AU7="",NA(),AU7)</f>
        <v>703.53</v>
      </c>
      <c r="AV6" s="22">
        <f t="shared" si="6"/>
        <v>529.73</v>
      </c>
      <c r="AW6" s="22">
        <f t="shared" si="6"/>
        <v>455.88</v>
      </c>
      <c r="AX6" s="22">
        <f t="shared" si="6"/>
        <v>389.28</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30.65</v>
      </c>
      <c r="BF6" s="22">
        <f t="shared" ref="BF6:BN6" si="7">IF(BF7="",NA(),BF7)</f>
        <v>30.35</v>
      </c>
      <c r="BG6" s="22">
        <f t="shared" si="7"/>
        <v>32.89</v>
      </c>
      <c r="BH6" s="22">
        <f t="shared" si="7"/>
        <v>30.22</v>
      </c>
      <c r="BI6" s="22">
        <f t="shared" si="7"/>
        <v>26.3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99.18</v>
      </c>
      <c r="BQ6" s="22">
        <f t="shared" ref="BQ6:BY6" si="8">IF(BQ7="",NA(),BQ7)</f>
        <v>111.81</v>
      </c>
      <c r="BR6" s="22">
        <f t="shared" si="8"/>
        <v>92.49</v>
      </c>
      <c r="BS6" s="22">
        <f t="shared" si="8"/>
        <v>97.93</v>
      </c>
      <c r="BT6" s="22">
        <f t="shared" si="8"/>
        <v>104.58</v>
      </c>
      <c r="BU6" s="22">
        <f t="shared" si="8"/>
        <v>103.75</v>
      </c>
      <c r="BV6" s="22">
        <f t="shared" si="8"/>
        <v>105.3</v>
      </c>
      <c r="BW6" s="22">
        <f t="shared" si="8"/>
        <v>99.41</v>
      </c>
      <c r="BX6" s="22">
        <f t="shared" si="8"/>
        <v>101.11</v>
      </c>
      <c r="BY6" s="22">
        <f t="shared" si="8"/>
        <v>102.03</v>
      </c>
      <c r="BZ6" s="21" t="str">
        <f>IF(BZ7="","",IF(BZ7="-","【-】","【"&amp;SUBSTITUTE(TEXT(BZ7,"#,##0.00"),"-","△")&amp;"】"))</f>
        <v>【97.59】</v>
      </c>
      <c r="CA6" s="22">
        <f>IF(CA7="",NA(),CA7)</f>
        <v>139.12</v>
      </c>
      <c r="CB6" s="22">
        <f t="shared" ref="CB6:CJ6" si="9">IF(CB7="",NA(),CB7)</f>
        <v>141.13</v>
      </c>
      <c r="CC6" s="22">
        <f t="shared" si="9"/>
        <v>149.38</v>
      </c>
      <c r="CD6" s="22">
        <f t="shared" si="9"/>
        <v>147.41</v>
      </c>
      <c r="CE6" s="22">
        <f t="shared" si="9"/>
        <v>151.93</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83.8</v>
      </c>
      <c r="CM6" s="22">
        <f t="shared" ref="CM6:CU6" si="10">IF(CM7="",NA(),CM7)</f>
        <v>83.9</v>
      </c>
      <c r="CN6" s="22">
        <f t="shared" si="10"/>
        <v>83.38</v>
      </c>
      <c r="CO6" s="22">
        <f t="shared" si="10"/>
        <v>82.19</v>
      </c>
      <c r="CP6" s="22">
        <f t="shared" si="10"/>
        <v>83.34</v>
      </c>
      <c r="CQ6" s="22">
        <f t="shared" si="10"/>
        <v>63.12</v>
      </c>
      <c r="CR6" s="22">
        <f t="shared" si="10"/>
        <v>62.57</v>
      </c>
      <c r="CS6" s="22">
        <f t="shared" si="10"/>
        <v>61.56</v>
      </c>
      <c r="CT6" s="22">
        <f t="shared" si="10"/>
        <v>60.84</v>
      </c>
      <c r="CU6" s="22">
        <f t="shared" si="10"/>
        <v>60.8</v>
      </c>
      <c r="CV6" s="21" t="str">
        <f>IF(CV7="","",IF(CV7="-","【-】","【"&amp;SUBSTITUTE(TEXT(CV7,"#,##0.00"),"-","△")&amp;"】"))</f>
        <v>【60.21】</v>
      </c>
      <c r="CW6" s="22">
        <f>IF(CW7="",NA(),CW7)</f>
        <v>95.84</v>
      </c>
      <c r="CX6" s="22">
        <f t="shared" ref="CX6:DF6" si="11">IF(CX7="",NA(),CX7)</f>
        <v>95.13</v>
      </c>
      <c r="CY6" s="22">
        <f t="shared" si="11"/>
        <v>94.29</v>
      </c>
      <c r="CZ6" s="22">
        <f t="shared" si="11"/>
        <v>94.2</v>
      </c>
      <c r="DA6" s="22">
        <f t="shared" si="11"/>
        <v>93.37</v>
      </c>
      <c r="DB6" s="22">
        <f t="shared" si="11"/>
        <v>90.09</v>
      </c>
      <c r="DC6" s="22">
        <f t="shared" si="11"/>
        <v>90.21</v>
      </c>
      <c r="DD6" s="22">
        <f t="shared" si="11"/>
        <v>90.11</v>
      </c>
      <c r="DE6" s="22">
        <f t="shared" si="11"/>
        <v>89.73</v>
      </c>
      <c r="DF6" s="22">
        <f t="shared" si="11"/>
        <v>89.86</v>
      </c>
      <c r="DG6" s="21" t="str">
        <f>IF(DG7="","",IF(DG7="-","【-】","【"&amp;SUBSTITUTE(TEXT(DG7,"#,##0.00"),"-","△")&amp;"】"))</f>
        <v>【89.21】</v>
      </c>
      <c r="DH6" s="22">
        <f>IF(DH7="",NA(),DH7)</f>
        <v>45.85</v>
      </c>
      <c r="DI6" s="22">
        <f t="shared" ref="DI6:DQ6" si="12">IF(DI7="",NA(),DI7)</f>
        <v>46.08</v>
      </c>
      <c r="DJ6" s="22">
        <f t="shared" si="12"/>
        <v>47.22</v>
      </c>
      <c r="DK6" s="22">
        <f t="shared" si="12"/>
        <v>48.03</v>
      </c>
      <c r="DL6" s="22">
        <f t="shared" si="12"/>
        <v>48.55</v>
      </c>
      <c r="DM6" s="22">
        <f t="shared" si="12"/>
        <v>50.31</v>
      </c>
      <c r="DN6" s="22">
        <f t="shared" si="12"/>
        <v>50.74</v>
      </c>
      <c r="DO6" s="22">
        <f t="shared" si="12"/>
        <v>51.49</v>
      </c>
      <c r="DP6" s="22">
        <f t="shared" si="12"/>
        <v>51.94</v>
      </c>
      <c r="DQ6" s="22">
        <f t="shared" si="12"/>
        <v>52.46</v>
      </c>
      <c r="DR6" s="21" t="str">
        <f>IF(DR7="","",IF(DR7="-","【-】","【"&amp;SUBSTITUTE(TEXT(DR7,"#,##0.00"),"-","△")&amp;"】"))</f>
        <v>【52.41】</v>
      </c>
      <c r="DS6" s="22">
        <f>IF(DS7="",NA(),DS7)</f>
        <v>24.45</v>
      </c>
      <c r="DT6" s="22">
        <f t="shared" ref="DT6:EB6" si="13">IF(DT7="",NA(),DT7)</f>
        <v>25.1</v>
      </c>
      <c r="DU6" s="22">
        <f t="shared" si="13"/>
        <v>25.79</v>
      </c>
      <c r="DV6" s="22">
        <f t="shared" si="13"/>
        <v>26.68</v>
      </c>
      <c r="DW6" s="22">
        <f t="shared" si="13"/>
        <v>27.82</v>
      </c>
      <c r="DX6" s="22">
        <f t="shared" si="13"/>
        <v>21.34</v>
      </c>
      <c r="DY6" s="22">
        <f t="shared" si="13"/>
        <v>23.27</v>
      </c>
      <c r="DZ6" s="22">
        <f t="shared" si="13"/>
        <v>25.18</v>
      </c>
      <c r="EA6" s="22">
        <f t="shared" si="13"/>
        <v>26.52</v>
      </c>
      <c r="EB6" s="22">
        <f t="shared" si="13"/>
        <v>28.4</v>
      </c>
      <c r="EC6" s="21" t="str">
        <f>IF(EC7="","",IF(EC7="-","【-】","【"&amp;SUBSTITUTE(TEXT(EC7,"#,##0.00"),"-","△")&amp;"】"))</f>
        <v>【26.78】</v>
      </c>
      <c r="ED6" s="22">
        <f>IF(ED7="",NA(),ED7)</f>
        <v>0.65</v>
      </c>
      <c r="EE6" s="22">
        <f t="shared" ref="EE6:EM6" si="14">IF(EE7="",NA(),EE7)</f>
        <v>0.63</v>
      </c>
      <c r="EF6" s="22">
        <f t="shared" si="14"/>
        <v>0.45</v>
      </c>
      <c r="EG6" s="22">
        <f t="shared" si="14"/>
        <v>0.56999999999999995</v>
      </c>
      <c r="EH6" s="22">
        <f t="shared" si="14"/>
        <v>0.49</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232131</v>
      </c>
      <c r="D7" s="24">
        <v>46</v>
      </c>
      <c r="E7" s="24">
        <v>1</v>
      </c>
      <c r="F7" s="24">
        <v>0</v>
      </c>
      <c r="G7" s="24">
        <v>1</v>
      </c>
      <c r="H7" s="24" t="s">
        <v>93</v>
      </c>
      <c r="I7" s="24" t="s">
        <v>94</v>
      </c>
      <c r="J7" s="24" t="s">
        <v>95</v>
      </c>
      <c r="K7" s="24" t="s">
        <v>96</v>
      </c>
      <c r="L7" s="24" t="s">
        <v>97</v>
      </c>
      <c r="M7" s="24" t="s">
        <v>98</v>
      </c>
      <c r="N7" s="25" t="s">
        <v>99</v>
      </c>
      <c r="O7" s="25">
        <v>90.8</v>
      </c>
      <c r="P7" s="25">
        <v>99.74</v>
      </c>
      <c r="Q7" s="25">
        <v>2343</v>
      </c>
      <c r="R7" s="25">
        <v>169528</v>
      </c>
      <c r="S7" s="25">
        <v>161.22</v>
      </c>
      <c r="T7" s="25">
        <v>1051.53</v>
      </c>
      <c r="U7" s="25">
        <v>168845</v>
      </c>
      <c r="V7" s="25">
        <v>134.88</v>
      </c>
      <c r="W7" s="25">
        <v>1251.82</v>
      </c>
      <c r="X7" s="25">
        <v>116.85</v>
      </c>
      <c r="Y7" s="25">
        <v>115.25</v>
      </c>
      <c r="Z7" s="25">
        <v>109.08</v>
      </c>
      <c r="AA7" s="25">
        <v>110.63</v>
      </c>
      <c r="AB7" s="25">
        <v>108.74</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750.25</v>
      </c>
      <c r="AU7" s="25">
        <v>703.53</v>
      </c>
      <c r="AV7" s="25">
        <v>529.73</v>
      </c>
      <c r="AW7" s="25">
        <v>455.88</v>
      </c>
      <c r="AX7" s="25">
        <v>389.28</v>
      </c>
      <c r="AY7" s="25">
        <v>306.08</v>
      </c>
      <c r="AZ7" s="25">
        <v>306.14999999999998</v>
      </c>
      <c r="BA7" s="25">
        <v>297.54000000000002</v>
      </c>
      <c r="BB7" s="25">
        <v>289.44</v>
      </c>
      <c r="BC7" s="25">
        <v>282.19</v>
      </c>
      <c r="BD7" s="25">
        <v>239.69</v>
      </c>
      <c r="BE7" s="25">
        <v>30.65</v>
      </c>
      <c r="BF7" s="25">
        <v>30.35</v>
      </c>
      <c r="BG7" s="25">
        <v>32.89</v>
      </c>
      <c r="BH7" s="25">
        <v>30.22</v>
      </c>
      <c r="BI7" s="25">
        <v>26.3</v>
      </c>
      <c r="BJ7" s="25">
        <v>294.66000000000003</v>
      </c>
      <c r="BK7" s="25">
        <v>285.27</v>
      </c>
      <c r="BL7" s="25">
        <v>294.73</v>
      </c>
      <c r="BM7" s="25">
        <v>301.23</v>
      </c>
      <c r="BN7" s="25">
        <v>300.33</v>
      </c>
      <c r="BO7" s="25">
        <v>264.86</v>
      </c>
      <c r="BP7" s="25">
        <v>99.18</v>
      </c>
      <c r="BQ7" s="25">
        <v>111.81</v>
      </c>
      <c r="BR7" s="25">
        <v>92.49</v>
      </c>
      <c r="BS7" s="25">
        <v>97.93</v>
      </c>
      <c r="BT7" s="25">
        <v>104.58</v>
      </c>
      <c r="BU7" s="25">
        <v>103.75</v>
      </c>
      <c r="BV7" s="25">
        <v>105.3</v>
      </c>
      <c r="BW7" s="25">
        <v>99.41</v>
      </c>
      <c r="BX7" s="25">
        <v>101.11</v>
      </c>
      <c r="BY7" s="25">
        <v>102.03</v>
      </c>
      <c r="BZ7" s="25">
        <v>97.59</v>
      </c>
      <c r="CA7" s="25">
        <v>139.12</v>
      </c>
      <c r="CB7" s="25">
        <v>141.13</v>
      </c>
      <c r="CC7" s="25">
        <v>149.38</v>
      </c>
      <c r="CD7" s="25">
        <v>147.41</v>
      </c>
      <c r="CE7" s="25">
        <v>151.93</v>
      </c>
      <c r="CF7" s="25">
        <v>159.93</v>
      </c>
      <c r="CG7" s="25">
        <v>162.77000000000001</v>
      </c>
      <c r="CH7" s="25">
        <v>170.87</v>
      </c>
      <c r="CI7" s="25">
        <v>171.09</v>
      </c>
      <c r="CJ7" s="25">
        <v>173.56</v>
      </c>
      <c r="CK7" s="25">
        <v>181.66</v>
      </c>
      <c r="CL7" s="25">
        <v>83.8</v>
      </c>
      <c r="CM7" s="25">
        <v>83.9</v>
      </c>
      <c r="CN7" s="25">
        <v>83.38</v>
      </c>
      <c r="CO7" s="25">
        <v>82.19</v>
      </c>
      <c r="CP7" s="25">
        <v>83.34</v>
      </c>
      <c r="CQ7" s="25">
        <v>63.12</v>
      </c>
      <c r="CR7" s="25">
        <v>62.57</v>
      </c>
      <c r="CS7" s="25">
        <v>61.56</v>
      </c>
      <c r="CT7" s="25">
        <v>60.84</v>
      </c>
      <c r="CU7" s="25">
        <v>60.8</v>
      </c>
      <c r="CV7" s="25">
        <v>60.21</v>
      </c>
      <c r="CW7" s="25">
        <v>95.84</v>
      </c>
      <c r="CX7" s="25">
        <v>95.13</v>
      </c>
      <c r="CY7" s="25">
        <v>94.29</v>
      </c>
      <c r="CZ7" s="25">
        <v>94.2</v>
      </c>
      <c r="DA7" s="25">
        <v>93.37</v>
      </c>
      <c r="DB7" s="25">
        <v>90.09</v>
      </c>
      <c r="DC7" s="25">
        <v>90.21</v>
      </c>
      <c r="DD7" s="25">
        <v>90.11</v>
      </c>
      <c r="DE7" s="25">
        <v>89.73</v>
      </c>
      <c r="DF7" s="25">
        <v>89.86</v>
      </c>
      <c r="DG7" s="25">
        <v>89.21</v>
      </c>
      <c r="DH7" s="25">
        <v>45.85</v>
      </c>
      <c r="DI7" s="25">
        <v>46.08</v>
      </c>
      <c r="DJ7" s="25">
        <v>47.22</v>
      </c>
      <c r="DK7" s="25">
        <v>48.03</v>
      </c>
      <c r="DL7" s="25">
        <v>48.55</v>
      </c>
      <c r="DM7" s="25">
        <v>50.31</v>
      </c>
      <c r="DN7" s="25">
        <v>50.74</v>
      </c>
      <c r="DO7" s="25">
        <v>51.49</v>
      </c>
      <c r="DP7" s="25">
        <v>51.94</v>
      </c>
      <c r="DQ7" s="25">
        <v>52.46</v>
      </c>
      <c r="DR7" s="25">
        <v>52.41</v>
      </c>
      <c r="DS7" s="25">
        <v>24.45</v>
      </c>
      <c r="DT7" s="25">
        <v>25.1</v>
      </c>
      <c r="DU7" s="25">
        <v>25.79</v>
      </c>
      <c r="DV7" s="25">
        <v>26.68</v>
      </c>
      <c r="DW7" s="25">
        <v>27.82</v>
      </c>
      <c r="DX7" s="25">
        <v>21.34</v>
      </c>
      <c r="DY7" s="25">
        <v>23.27</v>
      </c>
      <c r="DZ7" s="25">
        <v>25.18</v>
      </c>
      <c r="EA7" s="25">
        <v>26.52</v>
      </c>
      <c r="EB7" s="25">
        <v>28.4</v>
      </c>
      <c r="EC7" s="25">
        <v>26.78</v>
      </c>
      <c r="ED7" s="25">
        <v>0.65</v>
      </c>
      <c r="EE7" s="25">
        <v>0.63</v>
      </c>
      <c r="EF7" s="25">
        <v>0.45</v>
      </c>
      <c r="EG7" s="25">
        <v>0.56999999999999995</v>
      </c>
      <c r="EH7" s="25">
        <v>0.49</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2026-01-15T02:33:15Z</cp:lastPrinted>
  <dcterms:created xsi:type="dcterms:W3CDTF">2025-12-12T09:18:22Z</dcterms:created>
  <dcterms:modified xsi:type="dcterms:W3CDTF">2026-02-24T05:53:15Z</dcterms:modified>
  <cp:category/>
</cp:coreProperties>
</file>