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7AC42243-42F9-479A-B4EB-012FCBBFAE94}" xr6:coauthVersionLast="47" xr6:coauthVersionMax="47" xr10:uidLastSave="{00000000-0000-0000-0000-000000000000}"/>
  <workbookProtection workbookAlgorithmName="SHA-512" workbookHashValue="amkalX2OEAbs4XEKRX7a/RSJdTJEa/hqYkjzQqWJeNyJH2DDm9vC2u+uB0GrxJnXK1eEZOMjgaTfh26oeG9O1g==" workbookSaltValue="BUQtqSX+19MAOb7CorfMdg==" workbookSpinCount="100000" lockStructure="1"/>
  <bookViews>
    <workbookView xWindow="240" yWindow="15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AL10" i="4"/>
  <c r="W10" i="4"/>
  <c r="I10" i="4"/>
  <c r="B10" i="4"/>
  <c r="BB8" i="4"/>
  <c r="AT8" i="4"/>
  <c r="AL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<sst xmlns="http://schemas.openxmlformats.org/spreadsheetml/2006/main" count="228" uniqueCount="112">
  <si>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</si>
  <si>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</si>
  <si>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</si>
  <si>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</si>
  <si>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</si>
  <si>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</si>
  <si>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</si>
  <si>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</si>
  <si>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</si>
  <si>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</si>
  <si>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</si>
  <si>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</si>
  <si>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</si>
  <si>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</si>
  <si>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</si>
  <si>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</si>
  <si>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</si>
  <si>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</si>
  <si>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</si>
  <si>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</si>
  <si>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</si>
  <si>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</si>
  <si>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</si>
  <si>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</si>
  <si>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</si>
  <si>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</si>
  <si>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</si>
  <si>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</si>
  <si>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</si>
  <si>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</si>
  <si>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</si>
  <si>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</si>
  <si>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</si>
  <si>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</si>
  <si>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</si>
  <si>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</si>
  <si>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</si>
  <si>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</si>
  <si>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</si>
  <si>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</si>
  <si>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</si>
  <si>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</si>
  <si>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</si>
  <si>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</si>
  <si>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</si>
  <si>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</si>
  <si>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</si>
  <si>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</si>
  <si>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</si>
  <si>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</si>
  <si>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</si>
  <si>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</si>
  <si>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</si>
  <si>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</si>
  <si>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</si>
  <si>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</si>
  <si>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</si>
  <si>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</si>
  <si>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</si>
  <si>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</si>
  <si>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</si>
  <si>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</si>
  <si>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</si>
  <si>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</si>
  <si>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</si>
  <si>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</si>
  <si>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</si>
  <si>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</si>
  <si>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</si>
  <si>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</si>
  <si>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</si>
  <si>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</si>
  <si>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</si>
  <si>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</si>
  <si>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</si>
  <si>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</si>
  <si>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</si>
  <si>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</si>
  <si>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</si>
  <si>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</si>
  <si>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</si>
  <si>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</si>
  <si>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</si>
  <si>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</si>
  <si>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</si>
  <si>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</si>
  <si>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</si>
  <si>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</si>
  <si>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</si>
  <si>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</si>
  <si>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</si>
  <si>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</si>
  <si>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</si>
  <si>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蒲郡市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</si>
  <si>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</si>
  <si>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</si>
  <si>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</si>
  <si>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</si>
  <si>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</si>
  <si>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</si>
  <si>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</si>
  <si>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</si>
  <si>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</si>
  <si>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</si>
  <si>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</si>
  <si>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</si>
  <si>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</si>
  <si>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</si>
  <si>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</si>
  <si>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②管路経年化率は42.71％であり、平均値の約2倍の水準となっています。これは、耐用年数を経過し老朽化した送水管及び配水管等を多く保有しているためです。③管路更新率は0.98％であり、平均値を大きく上回っています。今後も、令和6年度から令和29年度までを事業期間としている、本市の基幹管路である西部送水管、南山配水本管及び中央配水本管の更新及び耐震化事業、第1、第2金平配水場の更新工事を実施していきます。その他の管路及び施設等についても更新及び耐震化を早急かつ着実に進めていくことが求められています。</t>
    <rPh sb="22" eb="23">
      <t>ヤク</t>
    </rPh>
    <rPh sb="96" eb="97">
      <t>オオ</t>
    </rPh>
    <phoneticPr fontId="4"/>
  </si>
  <si>
    <t>現在、本市水道事業の普及率は99.8％に達し、市民生活の基盤として必要不可欠なものとなっています。しかし、昭和50年代半ば以前に整備した水道施設の更新が進まず、経年化率が年々上昇しており、老朽化が進行している状況です。水道施設の更新、耐震化が適切に実施されなければ、安全な水を安定的に供給することが困難となります。さらに、人員削減、職員の若年化が進み、技術の維持、継承が課題となっています。このような課題に取り組んでいくために現状分析及び投資試算と財源試算の均衡させた収支計画である「経営戦略」を平成30年度に策定し、令和5年度に見直しを行いました。今後も経営戦略の見直しを行い、適正な水準と対価による継続的なサービスを実現していきます。</t>
    <rPh sb="275" eb="277">
      <t>コンゴ</t>
    </rPh>
    <rPh sb="283" eb="285">
      <t>ミナオ</t>
    </rPh>
    <rPh sb="287" eb="288">
      <t>オコナ</t>
    </rPh>
    <phoneticPr fontId="4"/>
  </si>
  <si>
    <t>①経常収支比率は100％以上を維持していることから、概ね良好な経営状態といえます。ただし、経年で比較した場合は、経常収支比率が右肩下がりになっています。人口減少に伴う給水収益の減少や修繕費等の維持管理費の増加により、今後も経常収支は圧迫されることが予想されます。④企業債残高対給水収益比率が平均値を大幅に下回っていることから、給水収益に対する企業債残高が非常に少ないことがわかります。更新費用の財源は給水収益によって賄うことを基本としていますが、起債の活用についても検討していく必要があります。⑤料金回収率は基本料金減免施策が終了したため、前年度比23.6ポイント増まで回復しました。⑥給水原価は、前年度と比べて減少し、平均を下回っています。⑦施設利用率は、前年度と比べて0.41ポイントの減少となっていますが、平均値を上回っており、引き続き高い稼働率を維持できています。⑧有収率は平均値と比較して高い水準を維持できています。今後も老朽管の更新作業と並行して、給水区域内の漏水調査及び水道施設点検業務を継続的に実施することで有収率の維持に取り組んでいきます。</t>
    <rPh sb="49" eb="51">
      <t>ケイネン</t>
    </rPh>
    <rPh sb="52" eb="54">
      <t>ヒカク</t>
    </rPh>
    <rPh sb="56" eb="62">
      <t>ケイジョウシュウシヒリツ</t>
    </rPh>
    <rPh sb="63" eb="65">
      <t>バアイ</t>
    </rPh>
    <rPh sb="76" eb="78">
      <t>ジンコウ</t>
    </rPh>
    <rPh sb="78" eb="80">
      <t>ゲンショウ</t>
    </rPh>
    <rPh sb="81" eb="82">
      <t>トモナ</t>
    </rPh>
    <rPh sb="83" eb="85">
      <t>キュウスイ</t>
    </rPh>
    <rPh sb="85" eb="87">
      <t>シュウエキ</t>
    </rPh>
    <rPh sb="88" eb="90">
      <t>ゲンショウ</t>
    </rPh>
    <rPh sb="93" eb="94">
      <t>ツヅ</t>
    </rPh>
    <rPh sb="108" eb="110">
      <t>コンゴ</t>
    </rPh>
    <rPh sb="128" eb="130">
      <t>ヨソウ</t>
    </rPh>
    <rPh sb="233" eb="235">
      <t>ケントウ</t>
    </rPh>
    <rPh sb="254" eb="256">
      <t>キホン</t>
    </rPh>
    <rPh sb="256" eb="258">
      <t>リョウキン</t>
    </rPh>
    <rPh sb="258" eb="260">
      <t>ゲンメン</t>
    </rPh>
    <rPh sb="260" eb="262">
      <t>シサク</t>
    </rPh>
    <rPh sb="263" eb="265">
      <t>シュウリョウ</t>
    </rPh>
    <rPh sb="282" eb="283">
      <t>ゾウ</t>
    </rPh>
    <rPh sb="285" eb="287">
      <t>カイフク</t>
    </rPh>
    <rPh sb="306" eb="308">
      <t>ゲンショウ</t>
    </rPh>
    <rPh sb="310" eb="312">
      <t>ヘイキン</t>
    </rPh>
    <rPh sb="313" eb="31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</si>
</sst>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0.47</c:v>
                </c:pt>
                <c:pt idx="2">
                  <c:v>0.63</c:v>
                </c:pt>
                <c:pt idx="3">
                  <c:v>0.87</c:v>
                </c:pt>
                <c:pt idx="4">
                  <c:v>0.98</c:v>
                </c:pt>
              </c:numCache>
            </c:numRef>
          </c:val>
          <c:extLst>
            <c:ext xmlns:c16="http://schemas.microsoft.com/office/drawing/2014/chart" uri="{C3380CC4-5D6E-409C-BE32-E72D297353CC}">
              <c16:uniqueId val="{00000000-F6AD-44D4-84F3-85500B3DE80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6AD-44D4-84F3-85500B3DE80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73.2</c:v>
                </c:pt>
                <c:pt idx="1">
                  <c:v>73.61</c:v>
                </c:pt>
                <c:pt idx="2">
                  <c:v>72.38</c:v>
                </c:pt>
                <c:pt idx="3">
                  <c:v>71.72</c:v>
                </c:pt>
                <c:pt idx="4">
                  <c:v>71.31</c:v>
                </c:pt>
              </c:numCache>
            </c:numRef>
          </c:val>
          <c:extLst>
            <c:ext xmlns:c16="http://schemas.microsoft.com/office/drawing/2014/chart" uri="{C3380CC4-5D6E-409C-BE32-E72D297353CC}">
              <c16:uniqueId val="{00000000-1E6B-45B4-AAD8-F9A98F218A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E6B-45B4-AAD8-F9A98F218A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92.92</c:v>
                </c:pt>
                <c:pt idx="1">
                  <c:v>92.91</c:v>
                </c:pt>
                <c:pt idx="2">
                  <c:v>93.1</c:v>
                </c:pt>
                <c:pt idx="3">
                  <c:v>93.05</c:v>
                </c:pt>
                <c:pt idx="4">
                  <c:v>92.26</c:v>
                </c:pt>
              </c:numCache>
            </c:numRef>
          </c:val>
          <c:extLst>
            <c:ext xmlns:c16="http://schemas.microsoft.com/office/drawing/2014/chart" uri="{C3380CC4-5D6E-409C-BE32-E72D297353CC}">
              <c16:uniqueId val="{00000000-264A-4D20-B0C2-B94A9A4D984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64A-4D20-B0C2-B94A9A4D984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109.51</c:v>
                </c:pt>
                <c:pt idx="1">
                  <c:v>109.01</c:v>
                </c:pt>
                <c:pt idx="2">
                  <c:v>105.52</c:v>
                </c:pt>
                <c:pt idx="3">
                  <c:v>101.18</c:v>
                </c:pt>
                <c:pt idx="4">
                  <c:v>101.93</c:v>
                </c:pt>
              </c:numCache>
            </c:numRef>
          </c:val>
          <c:extLst>
            <c:ext xmlns:c16="http://schemas.microsoft.com/office/drawing/2014/chart" uri="{C3380CC4-5D6E-409C-BE32-E72D297353CC}">
              <c16:uniqueId val="{00000000-0FA7-47AA-A63B-2DAE66C9A2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FA7-47AA-A63B-2DAE66C9A2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46.56</c:v>
                </c:pt>
                <c:pt idx="1">
                  <c:v>47.02</c:v>
                </c:pt>
                <c:pt idx="2">
                  <c:v>47.31</c:v>
                </c:pt>
                <c:pt idx="3">
                  <c:v>47.58</c:v>
                </c:pt>
                <c:pt idx="4">
                  <c:v>46.47</c:v>
                </c:pt>
              </c:numCache>
            </c:numRef>
          </c:val>
          <c:extLst>
            <c:ext xmlns:c16="http://schemas.microsoft.com/office/drawing/2014/chart" uri="{C3380CC4-5D6E-409C-BE32-E72D297353CC}">
              <c16:uniqueId val="{00000000-B973-44B2-80D5-345164BC3A6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973-44B2-80D5-345164BC3A6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37.19</c:v>
                </c:pt>
                <c:pt idx="1">
                  <c:v>38.51</c:v>
                </c:pt>
                <c:pt idx="2">
                  <c:v>41.59</c:v>
                </c:pt>
                <c:pt idx="3">
                  <c:v>42.33</c:v>
                </c:pt>
                <c:pt idx="4">
                  <c:v>42.71</c:v>
                </c:pt>
              </c:numCache>
            </c:numRef>
          </c:val>
          <c:extLst>
            <c:ext xmlns:c16="http://schemas.microsoft.com/office/drawing/2014/chart" uri="{C3380CC4-5D6E-409C-BE32-E72D297353CC}">
              <c16:uniqueId val="{00000000-030D-41AA-872A-C3FF9E8161E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30D-41AA-872A-C3FF9E8161E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E-4511-9668-28E8412BD37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506E-4511-9668-28E8412BD37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306.3</c:v>
                </c:pt>
                <c:pt idx="1">
                  <c:v>257.63</c:v>
                </c:pt>
                <c:pt idx="2">
                  <c:v>209.7</c:v>
                </c:pt>
                <c:pt idx="3">
                  <c:v>184.41</c:v>
                </c:pt>
                <c:pt idx="4">
                  <c:v>169.63</c:v>
                </c:pt>
              </c:numCache>
            </c:numRef>
          </c:val>
          <c:extLst>
            <c:ext xmlns:c16="http://schemas.microsoft.com/office/drawing/2014/chart" uri="{C3380CC4-5D6E-409C-BE32-E72D297353CC}">
              <c16:uniqueId val="{00000000-CD33-48B6-A272-A12E1020AD4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CD33-48B6-A272-A12E1020AD4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c:v>
                </c:pt>
                <c:pt idx="1">
                  <c:v>25.3</c:v>
                </c:pt>
                <c:pt idx="2">
                  <c:v>33.44</c:v>
                </c:pt>
                <c:pt idx="3">
                  <c:v>64.28</c:v>
                </c:pt>
                <c:pt idx="4">
                  <c:v>59.82</c:v>
                </c:pt>
              </c:numCache>
            </c:numRef>
          </c:val>
          <c:extLst>
            <c:ext xmlns:c16="http://schemas.microsoft.com/office/drawing/2014/chart" uri="{C3380CC4-5D6E-409C-BE32-E72D297353CC}">
              <c16:uniqueId val="{00000000-BCF0-45BA-8588-18BB88F161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CF0-45BA-8588-18BB88F161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90.77</c:v>
                </c:pt>
                <c:pt idx="1">
                  <c:v>104.85</c:v>
                </c:pt>
                <c:pt idx="2">
                  <c:v>86.61</c:v>
                </c:pt>
                <c:pt idx="3">
                  <c:v>73.44</c:v>
                </c:pt>
                <c:pt idx="4">
                  <c:v>97.04</c:v>
                </c:pt>
              </c:numCache>
            </c:numRef>
          </c:val>
          <c:extLst>
            <c:ext xmlns:c16="http://schemas.microsoft.com/office/drawing/2014/chart" uri="{C3380CC4-5D6E-409C-BE32-E72D297353CC}">
              <c16:uniqueId val="{00000000-6BB9-4238-831E-251837FF7A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6BB9-4238-831E-251837FF7A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160.43</c:v>
                </c:pt>
                <c:pt idx="1">
                  <c:v>160.05000000000001</c:v>
                </c:pt>
                <c:pt idx="2">
                  <c:v>168.82</c:v>
                </c:pt>
                <c:pt idx="3">
                  <c:v>179.02</c:v>
                </c:pt>
                <c:pt idx="4">
                  <c:v>174.19</c:v>
                </c:pt>
              </c:numCache>
            </c:numRef>
          </c:val>
          <c:extLst>
            <c:ext xmlns:c16="http://schemas.microsoft.com/office/drawing/2014/chart" uri="{C3380CC4-5D6E-409C-BE32-E72D297353CC}">
              <c16:uniqueId val="{00000000-B0FE-4068-86F8-2BEBD6576A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0FE-4068-86F8-2BEBD6576A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蒲郡市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77535</v>
      </c>
      <c r="AM8" s="44"/>
      <c r="AN8" s="44"/>
      <c r="AO8" s="44"/>
      <c r="AP8" s="44"/>
      <c r="AQ8" s="44"/>
      <c r="AR8" s="44"/>
      <c r="AS8" s="44"/>
      <c r="AT8" s="45">
        <f>データ!$S$6</f>
        <v>56.96</v>
      </c>
      <c r="AU8" s="46"/>
      <c r="AV8" s="46"/>
      <c r="AW8" s="46"/>
      <c r="AX8" s="46"/>
      <c r="AY8" s="46"/>
      <c r="AZ8" s="46"/>
      <c r="BA8" s="46"/>
      <c r="BB8" s="47">
        <f>データ!$T$6</f>
        <v>1361.22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90.75</v>
      </c>
      <c r="J10" s="46"/>
      <c r="K10" s="46"/>
      <c r="L10" s="46"/>
      <c r="M10" s="46"/>
      <c r="N10" s="46"/>
      <c r="O10" s="80"/>
      <c r="P10" s="47">
        <f>データ!$P$6</f>
        <v>99.8</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77005</v>
      </c>
      <c r="AM10" s="44"/>
      <c r="AN10" s="44"/>
      <c r="AO10" s="44"/>
      <c r="AP10" s="44"/>
      <c r="AQ10" s="44"/>
      <c r="AR10" s="44"/>
      <c r="AS10" s="44"/>
      <c r="AT10" s="45">
        <f>データ!$V$6</f>
        <v>56.96</v>
      </c>
      <c r="AU10" s="46"/>
      <c r="AV10" s="46"/>
      <c r="AW10" s="46"/>
      <c r="AX10" s="46"/>
      <c r="AY10" s="46"/>
      <c r="AZ10" s="46"/>
      <c r="BA10" s="46"/>
      <c r="BB10" s="47">
        <f>データ!$W$6</f>
        <v>1351.91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1"/>
      <c r="BN44" s="81"/>
      <c r="BO44" s="81"/>
      <c r="BP44" s="81"/>
      <c r="BQ44" s="81"/>
      <c r="BR44" s="81"/>
      <c r="BS44" s="81"/>
      <c r="BT44" s="81"/>
      <c r="BU44" s="81"/>
      <c r="BV44" s="81"/>
      <c r="BW44" s="81"/>
      <c r="BX44" s="81"/>
      <c r="BY44" s="81"/>
      <c r="BZ44" s="8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1"/>
      <c r="BN58" s="81"/>
      <c r="BO58" s="81"/>
      <c r="BP58" s="81"/>
      <c r="BQ58" s="81"/>
      <c r="BR58" s="81"/>
      <c r="BS58" s="81"/>
      <c r="BT58" s="81"/>
      <c r="BU58" s="81"/>
      <c r="BV58" s="81"/>
      <c r="BW58" s="81"/>
      <c r="BX58" s="81"/>
      <c r="BY58" s="81"/>
      <c r="BZ58" s="8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1"/>
      <c r="BN59" s="81"/>
      <c r="BO59" s="81"/>
      <c r="BP59" s="81"/>
      <c r="BQ59" s="81"/>
      <c r="BR59" s="81"/>
      <c r="BS59" s="81"/>
      <c r="BT59" s="81"/>
      <c r="BU59" s="81"/>
      <c r="BV59" s="81"/>
      <c r="BW59" s="81"/>
      <c r="BX59" s="81"/>
      <c r="BY59" s="81"/>
      <c r="BZ59" s="82"/>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3"/>
      <c r="BM60" s="81"/>
      <c r="BN60" s="81"/>
      <c r="BO60" s="81"/>
      <c r="BP60" s="81"/>
      <c r="BQ60" s="81"/>
      <c r="BR60" s="81"/>
      <c r="BS60" s="81"/>
      <c r="BT60" s="81"/>
      <c r="BU60" s="81"/>
      <c r="BV60" s="81"/>
      <c r="BW60" s="81"/>
      <c r="BX60" s="81"/>
      <c r="BY60" s="81"/>
      <c r="BZ60" s="82"/>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3"/>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1"/>
      <c r="BN63" s="81"/>
      <c r="BO63" s="81"/>
      <c r="BP63" s="81"/>
      <c r="BQ63" s="81"/>
      <c r="BR63" s="81"/>
      <c r="BS63" s="81"/>
      <c r="BT63" s="81"/>
      <c r="BU63" s="81"/>
      <c r="BV63" s="81"/>
      <c r="BW63" s="81"/>
      <c r="BX63" s="81"/>
      <c r="BY63" s="81"/>
      <c r="BZ63" s="8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l8f2d9Vu0xW8gYbDwmu9ht1JStA5kArfsaNYFW2NDT4VGC0Tt9pHMFwJKHO2Vexkz8tVu8926+4uA767JFR3g==" saltValue="1hxGA8W3uHaIAaEP1zCqk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232149</v>
      </c>
      <c r="D6" s="20">
        <f t="shared" si="3"/>
        <v>46</v>
      </c>
      <c r="E6" s="20">
        <f t="shared" si="3"/>
        <v>1</v>
      </c>
      <c r="F6" s="20">
        <f t="shared" si="3"/>
        <v>0</v>
      </c>
      <c r="G6" s="20">
        <f t="shared" si="3"/>
        <v>1</v>
      </c>
      <c r="H6" s="20" t="str">
        <f t="shared" si="3"/>
        <v>愛知県　蒲郡市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90.75</v>
      </c>
      <c r="P6" s="21">
        <f t="shared" si="3"/>
        <v>99.8</v>
      </c>
      <c r="Q6" s="21">
        <f t="shared" si="3"/>
        <v>2640</v>
      </c>
      <c r="R6" s="21">
        <f t="shared" si="3"/>
        <v>77535</v>
      </c>
      <c r="S6" s="21">
        <f t="shared" si="3"/>
        <v>56.96</v>
      </c>
      <c r="T6" s="21">
        <f t="shared" si="3"/>
        <v>1361.22</v>
      </c>
      <c r="U6" s="21">
        <f t="shared" si="3"/>
        <v>77005</v>
      </c>
      <c r="V6" s="21">
        <f t="shared" si="3"/>
        <v>56.96</v>
      </c>
      <c r="W6" s="21">
        <f t="shared" si="3"/>
        <v>1351.91</v>
      </c>
      <c r="X6" s="22">
        <f>IF(X7="",NA(),X7)</f>
        <v>109.51</v>
      </c>
      <c r="Y6" s="22">
        <f t="shared" ref="Y6:AG6" si="4">IF(Y7="",NA(),Y7)</f>
        <v>109.01</v>
      </c>
      <c r="Z6" s="22">
        <f t="shared" si="4"/>
        <v>105.52</v>
      </c>
      <c r="AA6" s="22">
        <f t="shared" si="4"/>
        <v>101.18</v>
      </c>
      <c r="AB6" s="22">
        <f t="shared" si="4"/>
        <v>101.93</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306.3</v>
      </c>
      <c r="AU6" s="22">
        <f t="shared" ref="AU6:BC6" si="6">IF(AU7="",NA(),AU7)</f>
        <v>257.63</v>
      </c>
      <c r="AV6" s="22">
        <f t="shared" si="6"/>
        <v>209.7</v>
      </c>
      <c r="AW6" s="22">
        <f t="shared" si="6"/>
        <v>184.41</v>
      </c>
      <c r="AX6" s="22">
        <f t="shared" si="6"/>
        <v>169.63</v>
      </c>
      <c r="AY6" s="22">
        <f t="shared" si="6"/>
        <v>350.79</v>
      </c>
      <c r="AZ6" s="22">
        <f t="shared" si="6"/>
        <v>354.57</v>
      </c>
      <c r="BA6" s="22">
        <f t="shared" si="6"/>
        <v>357.74</v>
      </c>
      <c r="BB6" s="22">
        <f t="shared" si="6"/>
        <v>344.88</v>
      </c>
      <c r="BC6" s="22">
        <f t="shared" si="6"/>
        <v>326.02</v>
      </c>
      <c r="BD6" s="21" t="str">
        <f>IF(BD7="","",IF(BD7="-","【-】","【"&amp;SUBSTITUTE(TEXT(BD7,"#,##0.00"),"-","△")&amp;"】"))</f>
        <v>【239.69】</v>
      </c>
      <c r="BE6" s="22">
        <f>IF(BE7="",NA(),BE7)</f>
        <v>17</v>
      </c>
      <c r="BF6" s="22">
        <f t="shared" ref="BF6:BN6" si="7">IF(BF7="",NA(),BF7)</f>
        <v>25.3</v>
      </c>
      <c r="BG6" s="22">
        <f t="shared" si="7"/>
        <v>33.44</v>
      </c>
      <c r="BH6" s="22">
        <f t="shared" si="7"/>
        <v>64.28</v>
      </c>
      <c r="BI6" s="22">
        <f t="shared" si="7"/>
        <v>59.82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90.77</v>
      </c>
      <c r="BQ6" s="22">
        <f t="shared" ref="BQ6:BY6" si="8">IF(BQ7="",NA(),BQ7)</f>
        <v>104.85</v>
      </c>
      <c r="BR6" s="22">
        <f t="shared" si="8"/>
        <v>86.61</v>
      </c>
      <c r="BS6" s="22">
        <f t="shared" si="8"/>
        <v>73.44</v>
      </c>
      <c r="BT6" s="22">
        <f t="shared" si="8"/>
        <v>97.04</v>
      </c>
      <c r="BU6" s="22">
        <f t="shared" si="8"/>
        <v>100.85</v>
      </c>
      <c r="BV6" s="22">
        <f t="shared" si="8"/>
        <v>103.79</v>
      </c>
      <c r="BW6" s="22">
        <f t="shared" si="8"/>
        <v>98.3</v>
      </c>
      <c r="BX6" s="22">
        <f t="shared" si="8"/>
        <v>98.89</v>
      </c>
      <c r="BY6" s="22">
        <f t="shared" si="8"/>
        <v>99.25</v>
      </c>
      <c r="BZ6" s="21" t="str">
        <f>IF(BZ7="","",IF(BZ7="-","【-】","【"&amp;SUBSTITUTE(TEXT(BZ7,"#,##0.00"),"-","△")&amp;"】"))</f>
        <v>【97.59】</v>
      </c>
      <c r="CA6" s="22">
        <f>IF(CA7="",NA(),CA7)</f>
        <v>160.43</v>
      </c>
      <c r="CB6" s="22">
        <f t="shared" ref="CB6:CJ6" si="9">IF(CB7="",NA(),CB7)</f>
        <v>160.05000000000001</v>
      </c>
      <c r="CC6" s="22">
        <f t="shared" si="9"/>
        <v>168.82</v>
      </c>
      <c r="CD6" s="22">
        <f t="shared" si="9"/>
        <v>179.02</v>
      </c>
      <c r="CE6" s="22">
        <f t="shared" si="9"/>
        <v>174.19</v>
      </c>
      <c r="CF6" s="22">
        <f t="shared" si="9"/>
        <v>167.1</v>
      </c>
      <c r="CG6" s="22">
        <f t="shared" si="9"/>
        <v>167.86</v>
      </c>
      <c r="CH6" s="22">
        <f t="shared" si="9"/>
        <v>173.68</v>
      </c>
      <c r="CI6" s="22">
        <f t="shared" si="9"/>
        <v>174.52</v>
      </c>
      <c r="CJ6" s="22">
        <f t="shared" si="9"/>
        <v>178.92</v>
      </c>
      <c r="CK6" s="21" t="str">
        <f>IF(CK7="","",IF(CK7="-","【-】","【"&amp;SUBSTITUTE(TEXT(CK7,"#,##0.00"),"-","△")&amp;"】"))</f>
        <v>【181.66】</v>
      </c>
      <c r="CL6" s="22">
        <f>IF(CL7="",NA(),CL7)</f>
        <v>73.2</v>
      </c>
      <c r="CM6" s="22">
        <f t="shared" ref="CM6:CU6" si="10">IF(CM7="",NA(),CM7)</f>
        <v>73.61</v>
      </c>
      <c r="CN6" s="22">
        <f t="shared" si="10"/>
        <v>72.38</v>
      </c>
      <c r="CO6" s="22">
        <f t="shared" si="10"/>
        <v>71.72</v>
      </c>
      <c r="CP6" s="22">
        <f t="shared" si="10"/>
        <v>71.31</v>
      </c>
      <c r="CQ6" s="22">
        <f t="shared" si="10"/>
        <v>59.91</v>
      </c>
      <c r="CR6" s="22">
        <f t="shared" si="10"/>
        <v>59.4</v>
      </c>
      <c r="CS6" s="22">
        <f t="shared" si="10"/>
        <v>59.24</v>
      </c>
      <c r="CT6" s="22">
        <f t="shared" si="10"/>
        <v>58.77</v>
      </c>
      <c r="CU6" s="22">
        <f t="shared" si="10"/>
        <v>59.17</v>
      </c>
      <c r="CV6" s="21" t="str">
        <f>IF(CV7="","",IF(CV7="-","【-】","【"&amp;SUBSTITUTE(TEXT(CV7,"#,##0.00"),"-","△")&amp;"】"))</f>
        <v>【60.21】</v>
      </c>
      <c r="CW6" s="22">
        <f>IF(CW7="",NA(),CW7)</f>
        <v>92.92</v>
      </c>
      <c r="CX6" s="22">
        <f t="shared" ref="CX6:DF6" si="11">IF(CX7="",NA(),CX7)</f>
        <v>92.91</v>
      </c>
      <c r="CY6" s="22">
        <f t="shared" si="11"/>
        <v>93.1</v>
      </c>
      <c r="CZ6" s="22">
        <f t="shared" si="11"/>
        <v>93.05</v>
      </c>
      <c r="DA6" s="22">
        <f t="shared" si="11"/>
        <v>92.26</v>
      </c>
      <c r="DB6" s="22">
        <f t="shared" si="11"/>
        <v>87.26</v>
      </c>
      <c r="DC6" s="22">
        <f t="shared" si="11"/>
        <v>87.57</v>
      </c>
      <c r="DD6" s="22">
        <f t="shared" si="11"/>
        <v>87.26</v>
      </c>
      <c r="DE6" s="22">
        <f t="shared" si="11"/>
        <v>86.95</v>
      </c>
      <c r="DF6" s="22">
        <f t="shared" si="11"/>
        <v>86.58</v>
      </c>
      <c r="DG6" s="21" t="str">
        <f>IF(DG7="","",IF(DG7="-","【-】","【"&amp;SUBSTITUTE(TEXT(DG7,"#,##0.00"),"-","△")&amp;"】"))</f>
        <v>【89.21】</v>
      </c>
      <c r="DH6" s="22">
        <f>IF(DH7="",NA(),DH7)</f>
        <v>46.56</v>
      </c>
      <c r="DI6" s="22">
        <f t="shared" ref="DI6:DQ6" si="12">IF(DI7="",NA(),DI7)</f>
        <v>47.02</v>
      </c>
      <c r="DJ6" s="22">
        <f t="shared" si="12"/>
        <v>47.31</v>
      </c>
      <c r="DK6" s="22">
        <f t="shared" si="12"/>
        <v>47.58</v>
      </c>
      <c r="DL6" s="22">
        <f t="shared" si="12"/>
        <v>46.47</v>
      </c>
      <c r="DM6" s="22">
        <f t="shared" si="12"/>
        <v>49.2</v>
      </c>
      <c r="DN6" s="22">
        <f t="shared" si="12"/>
        <v>50.01</v>
      </c>
      <c r="DO6" s="22">
        <f t="shared" si="12"/>
        <v>50.99</v>
      </c>
      <c r="DP6" s="22">
        <f t="shared" si="12"/>
        <v>51.79</v>
      </c>
      <c r="DQ6" s="22">
        <f t="shared" si="12"/>
        <v>52.02</v>
      </c>
      <c r="DR6" s="21" t="str">
        <f>IF(DR7="","",IF(DR7="-","【-】","【"&amp;SUBSTITUTE(TEXT(DR7,"#,##0.00"),"-","△")&amp;"】"))</f>
        <v>【52.41】</v>
      </c>
      <c r="DS6" s="22">
        <f>IF(DS7="",NA(),DS7)</f>
        <v>37.19</v>
      </c>
      <c r="DT6" s="22">
        <f t="shared" ref="DT6:EB6" si="13">IF(DT7="",NA(),DT7)</f>
        <v>38.51</v>
      </c>
      <c r="DU6" s="22">
        <f t="shared" si="13"/>
        <v>41.59</v>
      </c>
      <c r="DV6" s="22">
        <f t="shared" si="13"/>
        <v>42.33</v>
      </c>
      <c r="DW6" s="22">
        <f t="shared" si="13"/>
        <v>42.71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v>
      </c>
      <c r="EE6" s="22">
        <f t="shared" ref="EE6:EM6" si="14">IF(EE7="",NA(),EE7)</f>
        <v>0.47</v>
      </c>
      <c r="EF6" s="22">
        <f t="shared" si="14"/>
        <v>0.63</v>
      </c>
      <c r="EG6" s="22">
        <f t="shared" si="14"/>
        <v>0.87</v>
      </c>
      <c r="EH6" s="22">
        <f t="shared" si="14"/>
        <v>0.98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232149</v>
      </c>
      <c r="D7" s="24">
        <v>46</v>
      </c>
      <c r="E7" s="24">
        <v>1</v>
      </c>
      <c r="F7" s="24">
        <v>0</v>
      </c>
      <c r="G7" s="24">
        <v>1</v>
      </c>
      <c r="H7" s="24" t="s">
        <v>93</v>
      </c>
      <c r="I7" s="24" t="s">
        <v>94</v>
      </c>
      <c r="J7" s="24" t="s">
        <v>95</v>
      </c>
      <c r="K7" s="24" t="s">
        <v>96</v>
      </c>
      <c r="L7" s="24" t="s">
        <v>97</v>
      </c>
      <c r="M7" s="24" t="s">
        <v>98</v>
      </c>
      <c r="N7" s="25" t="s">
        <v>99</v>
      </c>
      <c r="O7" s="25">
        <v>90.75</v>
      </c>
      <c r="P7" s="25">
        <v>99.8</v>
      </c>
      <c r="Q7" s="25">
        <v>2640</v>
      </c>
      <c r="R7" s="25">
        <v>77535</v>
      </c>
      <c r="S7" s="25">
        <v>56.96</v>
      </c>
      <c r="T7" s="25">
        <v>1361.22</v>
      </c>
      <c r="U7" s="25">
        <v>77005</v>
      </c>
      <c r="V7" s="25">
        <v>56.96</v>
      </c>
      <c r="W7" s="25">
        <v>1351.91</v>
      </c>
      <c r="X7" s="25">
        <v>109.51</v>
      </c>
      <c r="Y7" s="25">
        <v>109.01</v>
      </c>
      <c r="Z7" s="25">
        <v>105.52</v>
      </c>
      <c r="AA7" s="25">
        <v>101.18</v>
      </c>
      <c r="AB7" s="25">
        <v>101.93</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306.3</v>
      </c>
      <c r="AU7" s="25">
        <v>257.63</v>
      </c>
      <c r="AV7" s="25">
        <v>209.7</v>
      </c>
      <c r="AW7" s="25">
        <v>184.41</v>
      </c>
      <c r="AX7" s="25">
        <v>169.63</v>
      </c>
      <c r="AY7" s="25">
        <v>350.79</v>
      </c>
      <c r="AZ7" s="25">
        <v>354.57</v>
      </c>
      <c r="BA7" s="25">
        <v>357.74</v>
      </c>
      <c r="BB7" s="25">
        <v>344.88</v>
      </c>
      <c r="BC7" s="25">
        <v>326.02</v>
      </c>
      <c r="BD7" s="25">
        <v>239.69</v>
      </c>
      <c r="BE7" s="25">
        <v>17</v>
      </c>
      <c r="BF7" s="25">
        <v>25.3</v>
      </c>
      <c r="BG7" s="25">
        <v>33.44</v>
      </c>
      <c r="BH7" s="25">
        <v>64.28</v>
      </c>
      <c r="BI7" s="25">
        <v>59.82</v>
      </c>
      <c r="BJ7" s="25">
        <v>322.92</v>
      </c>
      <c r="BK7" s="25">
        <v>303.45999999999998</v>
      </c>
      <c r="BL7" s="25">
        <v>307.27999999999997</v>
      </c>
      <c r="BM7" s="25">
        <v>304.02</v>
      </c>
      <c r="BN7" s="25">
        <v>300.54000000000002</v>
      </c>
      <c r="BO7" s="25">
        <v>264.86</v>
      </c>
      <c r="BP7" s="25">
        <v>90.77</v>
      </c>
      <c r="BQ7" s="25">
        <v>104.85</v>
      </c>
      <c r="BR7" s="25">
        <v>86.61</v>
      </c>
      <c r="BS7" s="25">
        <v>73.44</v>
      </c>
      <c r="BT7" s="25">
        <v>97.04</v>
      </c>
      <c r="BU7" s="25">
        <v>100.85</v>
      </c>
      <c r="BV7" s="25">
        <v>103.79</v>
      </c>
      <c r="BW7" s="25">
        <v>98.3</v>
      </c>
      <c r="BX7" s="25">
        <v>98.89</v>
      </c>
      <c r="BY7" s="25">
        <v>99.25</v>
      </c>
      <c r="BZ7" s="25">
        <v>97.59</v>
      </c>
      <c r="CA7" s="25">
        <v>160.43</v>
      </c>
      <c r="CB7" s="25">
        <v>160.05000000000001</v>
      </c>
      <c r="CC7" s="25">
        <v>168.82</v>
      </c>
      <c r="CD7" s="25">
        <v>179.02</v>
      </c>
      <c r="CE7" s="25">
        <v>174.19</v>
      </c>
      <c r="CF7" s="25">
        <v>167.1</v>
      </c>
      <c r="CG7" s="25">
        <v>167.86</v>
      </c>
      <c r="CH7" s="25">
        <v>173.68</v>
      </c>
      <c r="CI7" s="25">
        <v>174.52</v>
      </c>
      <c r="CJ7" s="25">
        <v>178.92</v>
      </c>
      <c r="CK7" s="25">
        <v>181.66</v>
      </c>
      <c r="CL7" s="25">
        <v>73.2</v>
      </c>
      <c r="CM7" s="25">
        <v>73.61</v>
      </c>
      <c r="CN7" s="25">
        <v>72.38</v>
      </c>
      <c r="CO7" s="25">
        <v>71.72</v>
      </c>
      <c r="CP7" s="25">
        <v>71.31</v>
      </c>
      <c r="CQ7" s="25">
        <v>59.91</v>
      </c>
      <c r="CR7" s="25">
        <v>59.4</v>
      </c>
      <c r="CS7" s="25">
        <v>59.24</v>
      </c>
      <c r="CT7" s="25">
        <v>58.77</v>
      </c>
      <c r="CU7" s="25">
        <v>59.17</v>
      </c>
      <c r="CV7" s="25">
        <v>60.21</v>
      </c>
      <c r="CW7" s="25">
        <v>92.92</v>
      </c>
      <c r="CX7" s="25">
        <v>92.91</v>
      </c>
      <c r="CY7" s="25">
        <v>93.1</v>
      </c>
      <c r="CZ7" s="25">
        <v>93.05</v>
      </c>
      <c r="DA7" s="25">
        <v>92.26</v>
      </c>
      <c r="DB7" s="25">
        <v>87.26</v>
      </c>
      <c r="DC7" s="25">
        <v>87.57</v>
      </c>
      <c r="DD7" s="25">
        <v>87.26</v>
      </c>
      <c r="DE7" s="25">
        <v>86.95</v>
      </c>
      <c r="DF7" s="25">
        <v>86.58</v>
      </c>
      <c r="DG7" s="25">
        <v>89.21</v>
      </c>
      <c r="DH7" s="25">
        <v>46.56</v>
      </c>
      <c r="DI7" s="25">
        <v>47.02</v>
      </c>
      <c r="DJ7" s="25">
        <v>47.31</v>
      </c>
      <c r="DK7" s="25">
        <v>47.58</v>
      </c>
      <c r="DL7" s="25">
        <v>46.47</v>
      </c>
      <c r="DM7" s="25">
        <v>49.2</v>
      </c>
      <c r="DN7" s="25">
        <v>50.01</v>
      </c>
      <c r="DO7" s="25">
        <v>50.99</v>
      </c>
      <c r="DP7" s="25">
        <v>51.79</v>
      </c>
      <c r="DQ7" s="25">
        <v>52.02</v>
      </c>
      <c r="DR7" s="25">
        <v>52.41</v>
      </c>
      <c r="DS7" s="25">
        <v>37.19</v>
      </c>
      <c r="DT7" s="25">
        <v>38.51</v>
      </c>
      <c r="DU7" s="25">
        <v>41.59</v>
      </c>
      <c r="DV7" s="25">
        <v>42.33</v>
      </c>
      <c r="DW7" s="25">
        <v>42.71</v>
      </c>
      <c r="DX7" s="25">
        <v>18.329999999999998</v>
      </c>
      <c r="DY7" s="25">
        <v>20.27</v>
      </c>
      <c r="DZ7" s="25">
        <v>21.69</v>
      </c>
      <c r="EA7" s="25">
        <v>23.19</v>
      </c>
      <c r="EB7" s="25">
        <v>24.61</v>
      </c>
      <c r="EC7" s="25">
        <v>26.78</v>
      </c>
      <c r="ED7" s="25">
        <v>0.4</v>
      </c>
      <c r="EE7" s="25">
        <v>0.47</v>
      </c>
      <c r="EF7" s="25">
        <v>0.63</v>
      </c>
      <c r="EG7" s="25">
        <v>0.87</v>
      </c>
      <c r="EH7" s="25">
        <v>0.98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2026-02-02T07:14:11Z</cp:lastPrinted>
  <dcterms:created xsi:type="dcterms:W3CDTF">2025-12-12T09:18:23Z</dcterms:created>
  <dcterms:modified xsi:type="dcterms:W3CDTF">2026-02-13T08:12:34Z</dcterms:modified>
  <cp:category/>
</cp:coreProperties>
</file>