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EDF4D5CA-DCE0-4777-B73A-10A6E360D753}" xr6:coauthVersionLast="47" xr6:coauthVersionMax="47" xr10:uidLastSave="{00000000-0000-0000-0000-000000000000}"/>
  <workbookProtection workbookAlgorithmName="SHA-512" workbookHashValue="ZZmatoczDZnTSODn/dJ/dtQG2LlMAEFXAq5RVoFArZeDhDZVFFclA1Vv3/OuFDygaUv1p8RBA9aNgTupJGHVeQ==" workbookSaltValue="76VCS+TXsDkehGvbDa6VF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L10" i="4"/>
  <c r="W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<sst xmlns="http://schemas.openxmlformats.org/spreadsheetml/2006/main" count="228" uniqueCount="113">
  <si>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</si>
  <si>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</si>
  <si>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</si>
  <si>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</si>
  <si>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</si>
  <si>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</si>
  <si>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</si>
  <si>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</si>
  <si>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</si>
  <si>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</si>
  <si>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</si>
  <si>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</si>
  <si>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</si>
  <si>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</si>
  <si>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</si>
  <si>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</si>
  <si>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</si>
  <si>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</si>
  <si>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</si>
  <si>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</si>
  <si>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</si>
  <si>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</si>
  <si>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</si>
  <si>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</si>
  <si>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</si>
  <si>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</si>
  <si>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</si>
  <si>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</si>
  <si>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</si>
  <si>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</si>
  <si>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</si>
  <si>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</si>
  <si>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</si>
  <si>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</si>
  <si>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</si>
  <si>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</si>
  <si>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</si>
  <si>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</si>
  <si>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</si>
  <si>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</si>
  <si>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</si>
  <si>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</si>
  <si>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</si>
  <si>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</si>
  <si>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</si>
  <si>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</si>
  <si>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</si>
  <si>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</si>
  <si>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</si>
  <si>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</si>
  <si>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</si>
  <si>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</si>
  <si>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</si>
  <si>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</si>
  <si>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</si>
  <si>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</si>
  <si>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</si>
  <si>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</si>
  <si>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</si>
  <si>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</si>
  <si>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</si>
  <si>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</si>
  <si>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</si>
  <si>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</si>
  <si>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</si>
  <si>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</si>
  <si>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</si>
  <si>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</si>
  <si>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</si>
  <si>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</si>
  <si>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</si>
  <si>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</si>
  <si>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</si>
  <si>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</si>
  <si>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</si>
  <si>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</si>
  <si>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</si>
  <si>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</si>
  <si>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</si>
  <si>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</si>
  <si>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</si>
  <si>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</si>
  <si>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</si>
  <si>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</si>
  <si>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</si>
  <si>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</si>
  <si>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</si>
  <si>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</si>
  <si>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</si>
  <si>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</si>
  <si>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</si>
  <si>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</si>
  <si>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</si>
  <si>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常滑市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</si>
  <si>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</si>
  <si>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</si>
  <si>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</si>
  <si>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</si>
  <si>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</si>
  <si>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</si>
  <si>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</si>
  <si>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</si>
  <si>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</si>
  <si>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</si>
  <si>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</si>
  <si>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</si>
  <si>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</si>
  <si>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</si>
  <si>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</si>
  <si>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</si>
  <si>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①有形固定資産減価償却率は、年々高くなってきている。法定耐用年数に近い資産が多いことがわかる。
②管路経年劣化率は、類似団体平均と比べて高く、老朽化した管路を多く保有していることがわかる。老朽管の更新事業を計画的に進める必要がある。
③管路更新率は、昨年度より低下しているが、常滑市水道事業ビジョン2030に掲げている管路更新事業にある基幹管路等の耐震化を重点的に実施した。
　令和３年度から常滑市水道事業ビジョン2030に掲げた管路更新事業の財源確保に努め、基幹管路の更新、災害時重要給水施設管路の耐震化、塩化ビニル管路の布設替え等により老朽管路の更新を重点的・計画的に推進している。</t>
    <rPh sb="172" eb="173">
      <t>トウ</t>
    </rPh>
    <phoneticPr fontId="4"/>
  </si>
  <si>
    <t>平成26年度（会計制度の改正）以降は、経営の健全性を保ち、指標は改善している。
令和６年度決算は新型コロナウイルス感染症対策のため低下していた中部国際空港やホテルにおける使用水量の回復により、給水収益が増加した。引き続き水道サービスの継続に努め、施設更新財源を確保し計画的に老朽管の管路更新事業（耐震化）を進めていく。
経営戦略については、「常滑市水道事業ビジョン2030」（令和３～12年度・2021～2030年度）として令和３年３月に策定しており、適宜、見直しを図りながら取組を着実に実行していく。</t>
    <phoneticPr fontId="4"/>
  </si>
  <si>
    <t>①経常収支比率は、新型コロナウイルス感染症対策のため低下していた中部国際空港やホテルにおける使用水量の回復により給水収益が増加し、4.45ポイント増の117.24%となった。これは100%超かつ類似団体の平均以上の率で推移しており、健全な経営ができている。
②累積欠損金比率は、平成26年度に会計基準が変更されて以降０%を維持している。
③流動比率は、未払金の減少により151.05ポイント増加し382.10%となり、流動負債より流動資産が多く、短期的な債務に対する支払い能力は保持している。
④企業債残高対給水収益比率は、類似団体平均と比較して低い水準である。平成25年度以降新規借入は無く、毎年の償還によって企業債残高は減少している。
⑤料金回収率は、類似団体平均を超える水準で推移しており、これを維持することに努める。
⑥給水原価は、類似団体平均と比べ低い水準で推移しており、これを維持することに努める。
⑦施設利用率は、類似団体平均と比べ高い数値を維持している。
⑧有収率は、類似団体平均と比べ高い数値を維持している。
　今後も漏水の早期発見、早期修繕の対応を続けていく。管路の経年化が進んでいるため、計画的に老朽管の更新事業を行う必要がある。</t>
    <rPh sb="73" eb="74">
      <t>ゾウ</t>
    </rPh>
    <rPh sb="176" eb="179">
      <t>ミバライキン</t>
    </rPh>
    <rPh sb="180" eb="182">
      <t>ゲンショウ</t>
    </rPh>
    <rPh sb="195" eb="19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</si>
</sst>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0.74</c:v>
                </c:pt>
                <c:pt idx="1">
                  <c:v>0.63</c:v>
                </c:pt>
                <c:pt idx="2">
                  <c:v>1.1399999999999999</c:v>
                </c:pt>
                <c:pt idx="3">
                  <c:v>0.82</c:v>
                </c:pt>
                <c:pt idx="4">
                  <c:v>0.53</c:v>
                </c:pt>
              </c:numCache>
            </c:numRef>
          </c:val>
          <c:extLst>
            <c:ext xmlns:c16="http://schemas.microsoft.com/office/drawing/2014/chart" uri="{C3380CC4-5D6E-409C-BE32-E72D297353CC}">
              <c16:uniqueId val="{00000000-8F8D-4F02-BD03-8615163B6C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F8D-4F02-BD03-8615163B6C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c:v>
                </c:pt>
                <c:pt idx="1">
                  <c:v>65.81</c:v>
                </c:pt>
                <c:pt idx="2">
                  <c:v>65.989999999999995</c:v>
                </c:pt>
                <c:pt idx="3">
                  <c:v>65.650000000000006</c:v>
                </c:pt>
                <c:pt idx="4">
                  <c:v>67.19</c:v>
                </c:pt>
              </c:numCache>
            </c:numRef>
          </c:val>
          <c:extLst>
            <c:ext xmlns:c16="http://schemas.microsoft.com/office/drawing/2014/chart" uri="{C3380CC4-5D6E-409C-BE32-E72D297353CC}">
              <c16:uniqueId val="{00000000-2BE5-4A4D-B61C-90C950F7F3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BE5-4A4D-B61C-90C950F7F3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90.18</c:v>
                </c:pt>
                <c:pt idx="1">
                  <c:v>92.11</c:v>
                </c:pt>
                <c:pt idx="2">
                  <c:v>91.1</c:v>
                </c:pt>
                <c:pt idx="3">
                  <c:v>91.6</c:v>
                </c:pt>
                <c:pt idx="4">
                  <c:v>92.75</c:v>
                </c:pt>
              </c:numCache>
            </c:numRef>
          </c:val>
          <c:extLst>
            <c:ext xmlns:c16="http://schemas.microsoft.com/office/drawing/2014/chart" uri="{C3380CC4-5D6E-409C-BE32-E72D297353CC}">
              <c16:uniqueId val="{00000000-0F7B-4D27-8981-BAE56A0D1C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F7B-4D27-8981-BAE56A0D1C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111.27</c:v>
                </c:pt>
                <c:pt idx="1">
                  <c:v>117.09</c:v>
                </c:pt>
                <c:pt idx="2">
                  <c:v>115.99</c:v>
                </c:pt>
                <c:pt idx="3">
                  <c:v>112.79</c:v>
                </c:pt>
                <c:pt idx="4">
                  <c:v>117.24</c:v>
                </c:pt>
              </c:numCache>
            </c:numRef>
          </c:val>
          <c:extLst>
            <c:ext xmlns:c16="http://schemas.microsoft.com/office/drawing/2014/chart" uri="{C3380CC4-5D6E-409C-BE32-E72D297353CC}">
              <c16:uniqueId val="{00000000-E1F5-458A-BF0C-4F23826808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1F5-458A-BF0C-4F23826808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47.38</c:v>
                </c:pt>
                <c:pt idx="1">
                  <c:v>48.63</c:v>
                </c:pt>
                <c:pt idx="2">
                  <c:v>49.34</c:v>
                </c:pt>
                <c:pt idx="3">
                  <c:v>50.17</c:v>
                </c:pt>
                <c:pt idx="4">
                  <c:v>51.48</c:v>
                </c:pt>
              </c:numCache>
            </c:numRef>
          </c:val>
          <c:extLst>
            <c:ext xmlns:c16="http://schemas.microsoft.com/office/drawing/2014/chart" uri="{C3380CC4-5D6E-409C-BE32-E72D297353CC}">
              <c16:uniqueId val="{00000000-7308-4499-870D-EC044AC8FE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308-4499-870D-EC044AC8FE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26.43</c:v>
                </c:pt>
                <c:pt idx="1">
                  <c:v>27.8</c:v>
                </c:pt>
                <c:pt idx="2">
                  <c:v>29.41</c:v>
                </c:pt>
                <c:pt idx="3">
                  <c:v>30.49</c:v>
                </c:pt>
                <c:pt idx="4">
                  <c:v>29.91</c:v>
                </c:pt>
              </c:numCache>
            </c:numRef>
          </c:val>
          <c:extLst>
            <c:ext xmlns:c16="http://schemas.microsoft.com/office/drawing/2014/chart" uri="{C3380CC4-5D6E-409C-BE32-E72D297353CC}">
              <c16:uniqueId val="{00000000-E388-4BEB-B3ED-6B12A9770F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388-4BEB-B3ED-6B12A9770F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B4-48DC-A8B8-4896BD219F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8B4-48DC-A8B8-4896BD219F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234.92</c:v>
                </c:pt>
                <c:pt idx="1">
                  <c:v>330.01</c:v>
                </c:pt>
                <c:pt idx="2">
                  <c:v>276.7</c:v>
                </c:pt>
                <c:pt idx="3">
                  <c:v>231.05</c:v>
                </c:pt>
                <c:pt idx="4">
                  <c:v>382.1</c:v>
                </c:pt>
              </c:numCache>
            </c:numRef>
          </c:val>
          <c:extLst>
            <c:ext xmlns:c16="http://schemas.microsoft.com/office/drawing/2014/chart" uri="{C3380CC4-5D6E-409C-BE32-E72D297353CC}">
              <c16:uniqueId val="{00000000-2F40-4B8C-A324-506F802104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F40-4B8C-A324-506F802104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69.75</c:v>
                </c:pt>
                <c:pt idx="1">
                  <c:v>59.27</c:v>
                </c:pt>
                <c:pt idx="2">
                  <c:v>52.22</c:v>
                </c:pt>
                <c:pt idx="3">
                  <c:v>44.91</c:v>
                </c:pt>
                <c:pt idx="4">
                  <c:v>36.770000000000003</c:v>
                </c:pt>
              </c:numCache>
            </c:numRef>
          </c:val>
          <c:extLst>
            <c:ext xmlns:c16="http://schemas.microsoft.com/office/drawing/2014/chart" uri="{C3380CC4-5D6E-409C-BE32-E72D297353CC}">
              <c16:uniqueId val="{00000000-7091-4333-9C0F-E5D159CA93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091-4333-9C0F-E5D159CA93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112.58</c:v>
                </c:pt>
                <c:pt idx="1">
                  <c:v>119.8</c:v>
                </c:pt>
                <c:pt idx="2">
                  <c:v>118.32</c:v>
                </c:pt>
                <c:pt idx="3">
                  <c:v>114.41</c:v>
                </c:pt>
                <c:pt idx="4">
                  <c:v>119.41</c:v>
                </c:pt>
              </c:numCache>
            </c:numRef>
          </c:val>
          <c:extLst>
            <c:ext xmlns:c16="http://schemas.microsoft.com/office/drawing/2014/chart" uri="{C3380CC4-5D6E-409C-BE32-E72D297353CC}">
              <c16:uniqueId val="{00000000-4CFC-4E36-B9A0-30F3CC299D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CFC-4E36-B9A0-30F3CC299D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137.91999999999999</c:v>
                </c:pt>
                <c:pt idx="1">
                  <c:v>134.84</c:v>
                </c:pt>
                <c:pt idx="2">
                  <c:v>137.16999999999999</c:v>
                </c:pt>
                <c:pt idx="3">
                  <c:v>143.03</c:v>
                </c:pt>
                <c:pt idx="4">
                  <c:v>139.66999999999999</c:v>
                </c:pt>
              </c:numCache>
            </c:numRef>
          </c:val>
          <c:extLst>
            <c:ext xmlns:c16="http://schemas.microsoft.com/office/drawing/2014/chart" uri="{C3380CC4-5D6E-409C-BE32-E72D297353CC}">
              <c16:uniqueId val="{00000000-561D-4CE6-A18E-5B864C3DAA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61D-4CE6-A18E-5B864C3DAA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常滑市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58662</v>
      </c>
      <c r="AM8" s="65"/>
      <c r="AN8" s="65"/>
      <c r="AO8" s="65"/>
      <c r="AP8" s="65"/>
      <c r="AQ8" s="65"/>
      <c r="AR8" s="65"/>
      <c r="AS8" s="65"/>
      <c r="AT8" s="36">
        <f>データ!$S$6</f>
        <v>55.9</v>
      </c>
      <c r="AU8" s="37"/>
      <c r="AV8" s="37"/>
      <c r="AW8" s="37"/>
      <c r="AX8" s="37"/>
      <c r="AY8" s="37"/>
      <c r="AZ8" s="37"/>
      <c r="BA8" s="37"/>
      <c r="BB8" s="54">
        <f>データ!$T$6</f>
        <v>1049.4100000000001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94.41</v>
      </c>
      <c r="J10" s="37"/>
      <c r="K10" s="37"/>
      <c r="L10" s="37"/>
      <c r="M10" s="37"/>
      <c r="N10" s="37"/>
      <c r="O10" s="64"/>
      <c r="P10" s="54">
        <f>データ!$P$6</f>
        <v>99.98</v>
      </c>
      <c r="Q10" s="54"/>
      <c r="R10" s="54"/>
      <c r="S10" s="54"/>
      <c r="T10" s="54"/>
      <c r="U10" s="54"/>
      <c r="V10" s="54"/>
      <c r="W10" s="65">
        <f>データ!$Q$6</f>
        <v>2354</v>
      </c>
      <c r="X10" s="65"/>
      <c r="Y10" s="65"/>
      <c r="Z10" s="65"/>
      <c r="AA10" s="65"/>
      <c r="AB10" s="65"/>
      <c r="AC10" s="65"/>
      <c r="AD10" s="2"/>
      <c r="AE10" s="2"/>
      <c r="AF10" s="2"/>
      <c r="AG10" s="2"/>
      <c r="AH10" s="2"/>
      <c r="AI10" s="2"/>
      <c r="AJ10" s="2"/>
      <c r="AK10" s="2"/>
      <c r="AL10" s="65">
        <f>データ!$U$6</f>
        <v>58625</v>
      </c>
      <c r="AM10" s="65"/>
      <c r="AN10" s="65"/>
      <c r="AO10" s="65"/>
      <c r="AP10" s="65"/>
      <c r="AQ10" s="65"/>
      <c r="AR10" s="65"/>
      <c r="AS10" s="65"/>
      <c r="AT10" s="36">
        <f>データ!$V$6</f>
        <v>55.9</v>
      </c>
      <c r="AU10" s="37"/>
      <c r="AV10" s="37"/>
      <c r="AW10" s="37"/>
      <c r="AX10" s="37"/>
      <c r="AY10" s="37"/>
      <c r="AZ10" s="37"/>
      <c r="BA10" s="37"/>
      <c r="BB10" s="54">
        <f>データ!$W$6</f>
        <v>1048.75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uL6/Shz2C0XPCrR7cDiIOQOAYrnoV7RrU6JdfX+/zhZtUvmfZwpz0ftOxwjCAzQbD8aKtQN5/0xCuH4j+SkmQ==" saltValue="NbCHgCdwjx4c8Qe7WF3X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232165</v>
      </c>
      <c r="D6" s="20">
        <f t="shared" si="3"/>
        <v>46</v>
      </c>
      <c r="E6" s="20">
        <f t="shared" si="3"/>
        <v>1</v>
      </c>
      <c r="F6" s="20">
        <f t="shared" si="3"/>
        <v>0</v>
      </c>
      <c r="G6" s="20">
        <f t="shared" si="3"/>
        <v>1</v>
      </c>
      <c r="H6" s="20" t="str">
        <f t="shared" si="3"/>
        <v>愛知県　常滑市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94.41</v>
      </c>
      <c r="P6" s="21">
        <f t="shared" si="3"/>
        <v>99.98</v>
      </c>
      <c r="Q6" s="21">
        <f t="shared" si="3"/>
        <v>2354</v>
      </c>
      <c r="R6" s="21">
        <f t="shared" si="3"/>
        <v>58662</v>
      </c>
      <c r="S6" s="21">
        <f t="shared" si="3"/>
        <v>55.9</v>
      </c>
      <c r="T6" s="21">
        <f t="shared" si="3"/>
        <v>1049.4100000000001</v>
      </c>
      <c r="U6" s="21">
        <f t="shared" si="3"/>
        <v>58625</v>
      </c>
      <c r="V6" s="21">
        <f t="shared" si="3"/>
        <v>55.9</v>
      </c>
      <c r="W6" s="21">
        <f t="shared" si="3"/>
        <v>1048.75</v>
      </c>
      <c r="X6" s="22">
        <f>IF(X7="",NA(),X7)</f>
        <v>111.27</v>
      </c>
      <c r="Y6" s="22">
        <f t="shared" ref="Y6:AG6" si="4">IF(Y7="",NA(),Y7)</f>
        <v>117.09</v>
      </c>
      <c r="Z6" s="22">
        <f t="shared" si="4"/>
        <v>115.99</v>
      </c>
      <c r="AA6" s="22">
        <f t="shared" si="4"/>
        <v>112.79</v>
      </c>
      <c r="AB6" s="22">
        <f t="shared" si="4"/>
        <v>117.24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234.92</v>
      </c>
      <c r="AU6" s="22">
        <f t="shared" ref="AU6:BC6" si="6">IF(AU7="",NA(),AU7)</f>
        <v>330.01</v>
      </c>
      <c r="AV6" s="22">
        <f t="shared" si="6"/>
        <v>276.7</v>
      </c>
      <c r="AW6" s="22">
        <f t="shared" si="6"/>
        <v>231.05</v>
      </c>
      <c r="AX6" s="22">
        <f t="shared" si="6"/>
        <v>382.1</v>
      </c>
      <c r="AY6" s="22">
        <f t="shared" si="6"/>
        <v>350.79</v>
      </c>
      <c r="AZ6" s="22">
        <f t="shared" si="6"/>
        <v>354.57</v>
      </c>
      <c r="BA6" s="22">
        <f t="shared" si="6"/>
        <v>357.74</v>
      </c>
      <c r="BB6" s="22">
        <f t="shared" si="6"/>
        <v>344.88</v>
      </c>
      <c r="BC6" s="22">
        <f t="shared" si="6"/>
        <v>326.02</v>
      </c>
      <c r="BD6" s="21" t="str">
        <f>IF(BD7="","",IF(BD7="-","【-】","【"&amp;SUBSTITUTE(TEXT(BD7,"#,##0.00"),"-","△")&amp;"】"))</f>
        <v>【239.69】</v>
      </c>
      <c r="BE6" s="22">
        <f>IF(BE7="",NA(),BE7)</f>
        <v>69.75</v>
      </c>
      <c r="BF6" s="22">
        <f t="shared" ref="BF6:BN6" si="7">IF(BF7="",NA(),BF7)</f>
        <v>59.27</v>
      </c>
      <c r="BG6" s="22">
        <f t="shared" si="7"/>
        <v>52.22</v>
      </c>
      <c r="BH6" s="22">
        <f t="shared" si="7"/>
        <v>44.91</v>
      </c>
      <c r="BI6" s="22">
        <f t="shared" si="7"/>
        <v>36.770000000000003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112.58</v>
      </c>
      <c r="BQ6" s="22">
        <f t="shared" ref="BQ6:BY6" si="8">IF(BQ7="",NA(),BQ7)</f>
        <v>119.8</v>
      </c>
      <c r="BR6" s="22">
        <f t="shared" si="8"/>
        <v>118.32</v>
      </c>
      <c r="BS6" s="22">
        <f t="shared" si="8"/>
        <v>114.41</v>
      </c>
      <c r="BT6" s="22">
        <f t="shared" si="8"/>
        <v>119.41</v>
      </c>
      <c r="BU6" s="22">
        <f t="shared" si="8"/>
        <v>100.85</v>
      </c>
      <c r="BV6" s="22">
        <f t="shared" si="8"/>
        <v>103.79</v>
      </c>
      <c r="BW6" s="22">
        <f t="shared" si="8"/>
        <v>98.3</v>
      </c>
      <c r="BX6" s="22">
        <f t="shared" si="8"/>
        <v>98.89</v>
      </c>
      <c r="BY6" s="22">
        <f t="shared" si="8"/>
        <v>99.25</v>
      </c>
      <c r="BZ6" s="21" t="str">
        <f>IF(BZ7="","",IF(BZ7="-","【-】","【"&amp;SUBSTITUTE(TEXT(BZ7,"#,##0.00"),"-","△")&amp;"】"))</f>
        <v>【97.59】</v>
      </c>
      <c r="CA6" s="22">
        <f>IF(CA7="",NA(),CA7)</f>
        <v>137.91999999999999</v>
      </c>
      <c r="CB6" s="22">
        <f t="shared" ref="CB6:CJ6" si="9">IF(CB7="",NA(),CB7)</f>
        <v>134.84</v>
      </c>
      <c r="CC6" s="22">
        <f t="shared" si="9"/>
        <v>137.16999999999999</v>
      </c>
      <c r="CD6" s="22">
        <f t="shared" si="9"/>
        <v>143.03</v>
      </c>
      <c r="CE6" s="22">
        <f t="shared" si="9"/>
        <v>139.66999999999999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67</v>
      </c>
      <c r="CM6" s="22">
        <f t="shared" ref="CM6:CU6" si="10">IF(CM7="",NA(),CM7)</f>
        <v>65.81</v>
      </c>
      <c r="CN6" s="22">
        <f t="shared" si="10"/>
        <v>65.989999999999995</v>
      </c>
      <c r="CO6" s="22">
        <f t="shared" si="10"/>
        <v>65.650000000000006</v>
      </c>
      <c r="CP6" s="22">
        <f t="shared" si="10"/>
        <v>67.19</v>
      </c>
      <c r="CQ6" s="22">
        <f t="shared" si="10"/>
        <v>59.91</v>
      </c>
      <c r="CR6" s="22">
        <f t="shared" si="10"/>
        <v>59.4</v>
      </c>
      <c r="CS6" s="22">
        <f t="shared" si="10"/>
        <v>59.24</v>
      </c>
      <c r="CT6" s="22">
        <f t="shared" si="10"/>
        <v>58.77</v>
      </c>
      <c r="CU6" s="22">
        <f t="shared" si="10"/>
        <v>59.17</v>
      </c>
      <c r="CV6" s="21" t="str">
        <f>IF(CV7="","",IF(CV7="-","【-】","【"&amp;SUBSTITUTE(TEXT(CV7,"#,##0.00"),"-","△")&amp;"】"))</f>
        <v>【60.21】</v>
      </c>
      <c r="CW6" s="22">
        <f>IF(CW7="",NA(),CW7)</f>
        <v>90.18</v>
      </c>
      <c r="CX6" s="22">
        <f t="shared" ref="CX6:DF6" si="11">IF(CX7="",NA(),CX7)</f>
        <v>92.11</v>
      </c>
      <c r="CY6" s="22">
        <f t="shared" si="11"/>
        <v>91.1</v>
      </c>
      <c r="CZ6" s="22">
        <f t="shared" si="11"/>
        <v>91.6</v>
      </c>
      <c r="DA6" s="22">
        <f t="shared" si="11"/>
        <v>92.75</v>
      </c>
      <c r="DB6" s="22">
        <f t="shared" si="11"/>
        <v>87.26</v>
      </c>
      <c r="DC6" s="22">
        <f t="shared" si="11"/>
        <v>87.57</v>
      </c>
      <c r="DD6" s="22">
        <f t="shared" si="11"/>
        <v>87.26</v>
      </c>
      <c r="DE6" s="22">
        <f t="shared" si="11"/>
        <v>86.95</v>
      </c>
      <c r="DF6" s="22">
        <f t="shared" si="11"/>
        <v>86.58</v>
      </c>
      <c r="DG6" s="21" t="str">
        <f>IF(DG7="","",IF(DG7="-","【-】","【"&amp;SUBSTITUTE(TEXT(DG7,"#,##0.00"),"-","△")&amp;"】"))</f>
        <v>【89.21】</v>
      </c>
      <c r="DH6" s="22">
        <f>IF(DH7="",NA(),DH7)</f>
        <v>47.38</v>
      </c>
      <c r="DI6" s="22">
        <f t="shared" ref="DI6:DQ6" si="12">IF(DI7="",NA(),DI7)</f>
        <v>48.63</v>
      </c>
      <c r="DJ6" s="22">
        <f t="shared" si="12"/>
        <v>49.34</v>
      </c>
      <c r="DK6" s="22">
        <f t="shared" si="12"/>
        <v>50.17</v>
      </c>
      <c r="DL6" s="22">
        <f t="shared" si="12"/>
        <v>51.48</v>
      </c>
      <c r="DM6" s="22">
        <f t="shared" si="12"/>
        <v>49.2</v>
      </c>
      <c r="DN6" s="22">
        <f t="shared" si="12"/>
        <v>50.01</v>
      </c>
      <c r="DO6" s="22">
        <f t="shared" si="12"/>
        <v>50.99</v>
      </c>
      <c r="DP6" s="22">
        <f t="shared" si="12"/>
        <v>51.79</v>
      </c>
      <c r="DQ6" s="22">
        <f t="shared" si="12"/>
        <v>52.02</v>
      </c>
      <c r="DR6" s="21" t="str">
        <f>IF(DR7="","",IF(DR7="-","【-】","【"&amp;SUBSTITUTE(TEXT(DR7,"#,##0.00"),"-","△")&amp;"】"))</f>
        <v>【52.41】</v>
      </c>
      <c r="DS6" s="22">
        <f>IF(DS7="",NA(),DS7)</f>
        <v>26.43</v>
      </c>
      <c r="DT6" s="22">
        <f t="shared" ref="DT6:EB6" si="13">IF(DT7="",NA(),DT7)</f>
        <v>27.8</v>
      </c>
      <c r="DU6" s="22">
        <f t="shared" si="13"/>
        <v>29.41</v>
      </c>
      <c r="DV6" s="22">
        <f t="shared" si="13"/>
        <v>30.49</v>
      </c>
      <c r="DW6" s="22">
        <f t="shared" si="13"/>
        <v>29.91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0.74</v>
      </c>
      <c r="EE6" s="22">
        <f t="shared" ref="EE6:EM6" si="14">IF(EE7="",NA(),EE7)</f>
        <v>0.63</v>
      </c>
      <c r="EF6" s="22">
        <f t="shared" si="14"/>
        <v>1.1399999999999999</v>
      </c>
      <c r="EG6" s="22">
        <f t="shared" si="14"/>
        <v>0.82</v>
      </c>
      <c r="EH6" s="22">
        <f t="shared" si="14"/>
        <v>0.53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232165</v>
      </c>
      <c r="D7" s="24">
        <v>46</v>
      </c>
      <c r="E7" s="24">
        <v>1</v>
      </c>
      <c r="F7" s="24">
        <v>0</v>
      </c>
      <c r="G7" s="24">
        <v>1</v>
      </c>
      <c r="H7" s="24" t="s">
        <v>93</v>
      </c>
      <c r="I7" s="24" t="s">
        <v>94</v>
      </c>
      <c r="J7" s="24" t="s">
        <v>95</v>
      </c>
      <c r="K7" s="24" t="s">
        <v>96</v>
      </c>
      <c r="L7" s="24" t="s">
        <v>97</v>
      </c>
      <c r="M7" s="24" t="s">
        <v>98</v>
      </c>
      <c r="N7" s="25" t="s">
        <v>99</v>
      </c>
      <c r="O7" s="25">
        <v>94.41</v>
      </c>
      <c r="P7" s="25">
        <v>99.98</v>
      </c>
      <c r="Q7" s="25">
        <v>2354</v>
      </c>
      <c r="R7" s="25">
        <v>58662</v>
      </c>
      <c r="S7" s="25">
        <v>55.9</v>
      </c>
      <c r="T7" s="25">
        <v>1049.4100000000001</v>
      </c>
      <c r="U7" s="25">
        <v>58625</v>
      </c>
      <c r="V7" s="25">
        <v>55.9</v>
      </c>
      <c r="W7" s="25">
        <v>1048.75</v>
      </c>
      <c r="X7" s="25">
        <v>111.27</v>
      </c>
      <c r="Y7" s="25">
        <v>117.09</v>
      </c>
      <c r="Z7" s="25">
        <v>115.99</v>
      </c>
      <c r="AA7" s="25">
        <v>112.79</v>
      </c>
      <c r="AB7" s="25">
        <v>117.24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234.92</v>
      </c>
      <c r="AU7" s="25">
        <v>330.01</v>
      </c>
      <c r="AV7" s="25">
        <v>276.7</v>
      </c>
      <c r="AW7" s="25">
        <v>231.05</v>
      </c>
      <c r="AX7" s="25">
        <v>382.1</v>
      </c>
      <c r="AY7" s="25">
        <v>350.79</v>
      </c>
      <c r="AZ7" s="25">
        <v>354.57</v>
      </c>
      <c r="BA7" s="25">
        <v>357.74</v>
      </c>
      <c r="BB7" s="25">
        <v>344.88</v>
      </c>
      <c r="BC7" s="25">
        <v>326.02</v>
      </c>
      <c r="BD7" s="25">
        <v>239.69</v>
      </c>
      <c r="BE7" s="25">
        <v>69.75</v>
      </c>
      <c r="BF7" s="25">
        <v>59.27</v>
      </c>
      <c r="BG7" s="25">
        <v>52.22</v>
      </c>
      <c r="BH7" s="25">
        <v>44.91</v>
      </c>
      <c r="BI7" s="25">
        <v>36.770000000000003</v>
      </c>
      <c r="BJ7" s="25">
        <v>322.92</v>
      </c>
      <c r="BK7" s="25">
        <v>303.45999999999998</v>
      </c>
      <c r="BL7" s="25">
        <v>307.27999999999997</v>
      </c>
      <c r="BM7" s="25">
        <v>304.02</v>
      </c>
      <c r="BN7" s="25">
        <v>300.54000000000002</v>
      </c>
      <c r="BO7" s="25">
        <v>264.86</v>
      </c>
      <c r="BP7" s="25">
        <v>112.58</v>
      </c>
      <c r="BQ7" s="25">
        <v>119.8</v>
      </c>
      <c r="BR7" s="25">
        <v>118.32</v>
      </c>
      <c r="BS7" s="25">
        <v>114.41</v>
      </c>
      <c r="BT7" s="25">
        <v>119.41</v>
      </c>
      <c r="BU7" s="25">
        <v>100.85</v>
      </c>
      <c r="BV7" s="25">
        <v>103.79</v>
      </c>
      <c r="BW7" s="25">
        <v>98.3</v>
      </c>
      <c r="BX7" s="25">
        <v>98.89</v>
      </c>
      <c r="BY7" s="25">
        <v>99.25</v>
      </c>
      <c r="BZ7" s="25">
        <v>97.59</v>
      </c>
      <c r="CA7" s="25">
        <v>137.91999999999999</v>
      </c>
      <c r="CB7" s="25">
        <v>134.84</v>
      </c>
      <c r="CC7" s="25">
        <v>137.16999999999999</v>
      </c>
      <c r="CD7" s="25">
        <v>143.03</v>
      </c>
      <c r="CE7" s="25">
        <v>139.66999999999999</v>
      </c>
      <c r="CF7" s="25">
        <v>167.1</v>
      </c>
      <c r="CG7" s="25">
        <v>167.86</v>
      </c>
      <c r="CH7" s="25">
        <v>173.68</v>
      </c>
      <c r="CI7" s="25">
        <v>174.52</v>
      </c>
      <c r="CJ7" s="25">
        <v>178.92</v>
      </c>
      <c r="CK7" s="25">
        <v>181.66</v>
      </c>
      <c r="CL7" s="25">
        <v>67</v>
      </c>
      <c r="CM7" s="25">
        <v>65.81</v>
      </c>
      <c r="CN7" s="25">
        <v>65.989999999999995</v>
      </c>
      <c r="CO7" s="25">
        <v>65.650000000000006</v>
      </c>
      <c r="CP7" s="25">
        <v>67.19</v>
      </c>
      <c r="CQ7" s="25">
        <v>59.91</v>
      </c>
      <c r="CR7" s="25">
        <v>59.4</v>
      </c>
      <c r="CS7" s="25">
        <v>59.24</v>
      </c>
      <c r="CT7" s="25">
        <v>58.77</v>
      </c>
      <c r="CU7" s="25">
        <v>59.17</v>
      </c>
      <c r="CV7" s="25">
        <v>60.21</v>
      </c>
      <c r="CW7" s="25">
        <v>90.18</v>
      </c>
      <c r="CX7" s="25">
        <v>92.11</v>
      </c>
      <c r="CY7" s="25">
        <v>91.1</v>
      </c>
      <c r="CZ7" s="25">
        <v>91.6</v>
      </c>
      <c r="DA7" s="25">
        <v>92.75</v>
      </c>
      <c r="DB7" s="25">
        <v>87.26</v>
      </c>
      <c r="DC7" s="25">
        <v>87.57</v>
      </c>
      <c r="DD7" s="25">
        <v>87.26</v>
      </c>
      <c r="DE7" s="25">
        <v>86.95</v>
      </c>
      <c r="DF7" s="25">
        <v>86.58</v>
      </c>
      <c r="DG7" s="25">
        <v>89.21</v>
      </c>
      <c r="DH7" s="25">
        <v>47.38</v>
      </c>
      <c r="DI7" s="25">
        <v>48.63</v>
      </c>
      <c r="DJ7" s="25">
        <v>49.34</v>
      </c>
      <c r="DK7" s="25">
        <v>50.17</v>
      </c>
      <c r="DL7" s="25">
        <v>51.48</v>
      </c>
      <c r="DM7" s="25">
        <v>49.2</v>
      </c>
      <c r="DN7" s="25">
        <v>50.01</v>
      </c>
      <c r="DO7" s="25">
        <v>50.99</v>
      </c>
      <c r="DP7" s="25">
        <v>51.79</v>
      </c>
      <c r="DQ7" s="25">
        <v>52.02</v>
      </c>
      <c r="DR7" s="25">
        <v>52.41</v>
      </c>
      <c r="DS7" s="25">
        <v>26.43</v>
      </c>
      <c r="DT7" s="25">
        <v>27.8</v>
      </c>
      <c r="DU7" s="25">
        <v>29.41</v>
      </c>
      <c r="DV7" s="25">
        <v>30.49</v>
      </c>
      <c r="DW7" s="25">
        <v>29.91</v>
      </c>
      <c r="DX7" s="25">
        <v>18.329999999999998</v>
      </c>
      <c r="DY7" s="25">
        <v>20.27</v>
      </c>
      <c r="DZ7" s="25">
        <v>21.69</v>
      </c>
      <c r="EA7" s="25">
        <v>23.19</v>
      </c>
      <c r="EB7" s="25">
        <v>24.61</v>
      </c>
      <c r="EC7" s="25">
        <v>26.78</v>
      </c>
      <c r="ED7" s="25">
        <v>0.74</v>
      </c>
      <c r="EE7" s="25">
        <v>0.63</v>
      </c>
      <c r="EF7" s="25">
        <v>1.1399999999999999</v>
      </c>
      <c r="EG7" s="25">
        <v>0.82</v>
      </c>
      <c r="EH7" s="25">
        <v>0.53</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2026-01-28T02:26:03Z</cp:lastPrinted>
  <dcterms:created xsi:type="dcterms:W3CDTF">2025-12-12T09:18:24Z</dcterms:created>
  <dcterms:modified xsi:type="dcterms:W3CDTF">2026-02-13T08:17:56Z</dcterms:modified>
  <cp:category/>
</cp:coreProperties>
</file>