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870806C8-660D-4CBB-A267-8CB61C47AD8A}" xr6:coauthVersionLast="47" xr6:coauthVersionMax="47" xr10:uidLastSave="{00000000-0000-0000-0000-000000000000}"/>
  <workbookProtection workbookAlgorithmName="SHA-512" workbookHashValue="NNSV/57erYj/3az0kBQIslk+k/nKSrtZu6AsWqizAbaeS6b+rlN1EsXCcU7qcLLeoSB/ycAtHG3cd3LK7yUNCg==" workbookSaltValue="8x11SGDdn4dLBd72ZLbx0A==" workbookSpinCount="100000" lockStructure="1"/>
  <bookViews>
    <workbookView xWindow="550" yWindow="220" windowWidth="22190" windowHeight="14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AL8" i="4" s="1"/>
  <c r="Q6" i="5"/>
  <c r="W10" i="4" s="1"/>
  <c r="P6" i="5"/>
  <c r="P10" i="4" s="1"/>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BB10" i="4"/>
  <c r="AT10" i="4"/>
  <c r="BB8" i="4"/>
  <c r="AT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<sst xmlns="http://schemas.openxmlformats.org/spreadsheetml/2006/main" count="228" uniqueCount="112">
  <si>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</si>
  <si>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</si>
  <si>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</si>
  <si>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</si>
  <si>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</si>
  <si>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</si>
  <si>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</si>
  <si>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</si>
  <si>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</si>
  <si>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</si>
  <si>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</si>
  <si>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</si>
  <si>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</si>
  <si>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</si>
  <si>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</si>
  <si>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</si>
  <si>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</si>
  <si>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</si>
  <si>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</si>
  <si>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</si>
  <si>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</si>
  <si>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</si>
  <si>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</si>
  <si>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</si>
  <si>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</si>
  <si>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</si>
  <si>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</si>
  <si>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</si>
  <si>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</si>
  <si>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</si>
  <si>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</si>
  <si>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</si>
  <si>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</si>
  <si>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</si>
  <si>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</si>
  <si>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</si>
  <si>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</si>
  <si>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</si>
  <si>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</si>
  <si>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</si>
  <si>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</si>
  <si>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</si>
  <si>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</si>
  <si>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</si>
  <si>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</si>
  <si>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</si>
  <si>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</si>
  <si>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</si>
  <si>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</si>
  <si>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</si>
  <si>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</si>
  <si>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</si>
  <si>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</si>
  <si>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</si>
  <si>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</si>
  <si>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</si>
  <si>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</si>
  <si>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</si>
  <si>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</si>
  <si>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</si>
  <si>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</si>
  <si>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</si>
  <si>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</si>
  <si>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</si>
  <si>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</si>
  <si>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</si>
  <si>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</si>
  <si>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</si>
  <si>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</si>
  <si>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</si>
  <si>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</si>
  <si>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</si>
  <si>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</si>
  <si>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</si>
  <si>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</si>
  <si>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</si>
  <si>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</si>
  <si>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</si>
  <si>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</si>
  <si>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</si>
  <si>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</si>
  <si>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</si>
  <si>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</si>
  <si>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</si>
  <si>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</si>
  <si>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</si>
  <si>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</si>
  <si>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</si>
  <si>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</si>
  <si>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</si>
  <si>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</si>
  <si>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</si>
  <si>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</si>
  <si>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稲沢市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</si>
  <si>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</si>
  <si>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</si>
  <si>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</si>
  <si>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</si>
  <si>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</si>
  <si>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</si>
  <si>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</si>
  <si>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</si>
  <si>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</si>
  <si>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</si>
  <si>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</si>
  <si>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</si>
  <si>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</si>
  <si>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</si>
  <si>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</si>
  <si>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当市において、①有形固定資産減価償却率は、類似団体平均及び令和6年度全国平均と比べて低い水準にある。近年は減価償却費を上回る投資を続けており、次年度以降の数値も改善されていくことが見込まれる。
　一方で、②管路経年化率は、地方公営企業法施行規則に定める耐用年数（40年）を超える水道管路の割合が、類似団体平均及び令和6年度全国平均と比べ高い水準にある。これは事業開始時に布設した水道管が多く、また令和6年度に取得した水道管延長が経年化を迎える水道管延長を下回っているため、数値が悪化したものである。
　管路の更新は、類似団体平均及び令和6年度全国平均と比べ積極的に実施しているが（③管路更新率）、まだ老朽化している管路が多く存在するというのが現状である。</t>
    <phoneticPr fontId="4"/>
  </si>
  <si>
    <t>　当市においては、現在進めている耐震化事業と並行して「老朽管路をどのように更新していくか」というのが喫緊の課題である。
　しかしながら、管路の更新には多額の投資が必要となるが、人口減少や節水機器の普及により引き続き給水収益の減少が見込まれ、財源確保が難しい状況である。このような状況の中、より一層の経費削減や適切な企業債の活用など更新投資にかかる財源確保に努めなければならない。
　以上のことを踏まえ、令和4年度には第2期水道ビジョンの中間見直しを行い、令和6年度には経営戦略の改定を行った。今後は水道ビジョン及び経営戦略で示した投資計画・財政計画をもとに事業の運営を進めていく。なお、定期的に投資計画・財政計画の見直しを行う予定である。</t>
    <rPh sb="208" eb="209">
      <t>ダイ</t>
    </rPh>
    <rPh sb="210" eb="211">
      <t>キ</t>
    </rPh>
    <rPh sb="211" eb="213">
      <t>スイドウ</t>
    </rPh>
    <rPh sb="227" eb="229">
      <t>レイワ</t>
    </rPh>
    <rPh sb="230" eb="232">
      <t>ネンド</t>
    </rPh>
    <rPh sb="234" eb="238">
      <t>ケイエイセンリャク</t>
    </rPh>
    <rPh sb="239" eb="241">
      <t>カイテイ</t>
    </rPh>
    <rPh sb="242" eb="243">
      <t>オコナ</t>
    </rPh>
    <rPh sb="255" eb="256">
      <t>オヨ</t>
    </rPh>
    <rPh sb="257" eb="261">
      <t>ケイエイセンリャク</t>
    </rPh>
    <phoneticPr fontId="4"/>
  </si>
  <si>
    <t>●経営の健全性について
　当市においては、毎年度経費削減に努めており、このことが、①経常収支比率、⑤料金回収率、⑥給水原価が類似団体平均及び全国平均と比べ良好な水準として表れていたが、近年は給水量の減少による収益の減少や人件費上昇、物価高騰、多額の投資による減価償却費の増加により、指標が悪化しており、①経常収支比率は類似団体平均及び令和6年度全国平均とほぼ同水準となった。また、令和2年度及び令和4年度に新型コロナウイルス感染症対策、令和5年度に経済対策として実施した水道料金の準備料金の免除により給水収益が減少したため、各指標に影響を与えている。
　また、④企業債残高対給水収益比率は、類似団体平均及び全国平均と比べ低く、市民の将来負担を抑制していたが、老朽施設等の更新に多額の投資が必要となり、その財源として企業債を活用していることから、悪化している。
●効率性について
　⑧有収率は過去5年間90％以上を保っており、類似団体平均及び令和6年度全国平均と比べて高い水準にある。
　一方で、⑦施設利用率は配水量の減少により悪化傾向にある。平成25年度に配水池の容量を縮小する等ダウンサイジングを進めているが、指標には反映されておらず、類似団体平均及び令和6年度全国平均と比べて低い水準にある。</t>
    <rPh sb="110" eb="113">
      <t>ジンケンヒ</t>
    </rPh>
    <rPh sb="113" eb="115">
      <t>ジョウショウ</t>
    </rPh>
    <rPh sb="116" eb="120">
      <t>ブッカコウトウ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</si>
</sst>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1.62</c:v>
                </c:pt>
                <c:pt idx="1">
                  <c:v>1.29</c:v>
                </c:pt>
                <c:pt idx="2">
                  <c:v>1.41</c:v>
                </c:pt>
                <c:pt idx="3">
                  <c:v>1.5</c:v>
                </c:pt>
                <c:pt idx="4">
                  <c:v>0.92</c:v>
                </c:pt>
              </c:numCache>
            </c:numRef>
          </c:val>
          <c:extLst>
            <c:ext xmlns:c16="http://schemas.microsoft.com/office/drawing/2014/chart" uri="{C3380CC4-5D6E-409C-BE32-E72D297353CC}">
              <c16:uniqueId val="{00000000-A790-4454-9B43-325A86B5B62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A790-4454-9B43-325A86B5B62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59.46</c:v>
                </c:pt>
                <c:pt idx="1">
                  <c:v>59.05</c:v>
                </c:pt>
                <c:pt idx="2">
                  <c:v>57.9</c:v>
                </c:pt>
                <c:pt idx="3">
                  <c:v>57.42</c:v>
                </c:pt>
                <c:pt idx="4">
                  <c:v>57.33</c:v>
                </c:pt>
              </c:numCache>
            </c:numRef>
          </c:val>
          <c:extLst>
            <c:ext xmlns:c16="http://schemas.microsoft.com/office/drawing/2014/chart" uri="{C3380CC4-5D6E-409C-BE32-E72D297353CC}">
              <c16:uniqueId val="{00000000-1F89-4B52-9F2B-A86FE5840A3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1F89-4B52-9F2B-A86FE5840A3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93.17</c:v>
                </c:pt>
                <c:pt idx="1">
                  <c:v>92.65</c:v>
                </c:pt>
                <c:pt idx="2">
                  <c:v>92.92</c:v>
                </c:pt>
                <c:pt idx="3">
                  <c:v>92.76</c:v>
                </c:pt>
                <c:pt idx="4">
                  <c:v>92.74</c:v>
                </c:pt>
              </c:numCache>
            </c:numRef>
          </c:val>
          <c:extLst>
            <c:ext xmlns:c16="http://schemas.microsoft.com/office/drawing/2014/chart" uri="{C3380CC4-5D6E-409C-BE32-E72D297353CC}">
              <c16:uniqueId val="{00000000-6B8B-4421-8F3C-ED1EFF71F0B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6B8B-4421-8F3C-ED1EFF71F0B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114.55</c:v>
                </c:pt>
                <c:pt idx="1">
                  <c:v>120.43</c:v>
                </c:pt>
                <c:pt idx="2">
                  <c:v>117.74</c:v>
                </c:pt>
                <c:pt idx="3">
                  <c:v>112.99</c:v>
                </c:pt>
                <c:pt idx="4">
                  <c:v>109.23</c:v>
                </c:pt>
              </c:numCache>
            </c:numRef>
          </c:val>
          <c:extLst>
            <c:ext xmlns:c16="http://schemas.microsoft.com/office/drawing/2014/chart" uri="{C3380CC4-5D6E-409C-BE32-E72D297353CC}">
              <c16:uniqueId val="{00000000-531C-40DF-BFA8-02A6690A001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531C-40DF-BFA8-02A6690A001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40.79</c:v>
                </c:pt>
                <c:pt idx="1">
                  <c:v>41.67</c:v>
                </c:pt>
                <c:pt idx="2">
                  <c:v>41.74</c:v>
                </c:pt>
                <c:pt idx="3">
                  <c:v>42.28</c:v>
                </c:pt>
                <c:pt idx="4">
                  <c:v>43.32</c:v>
                </c:pt>
              </c:numCache>
            </c:numRef>
          </c:val>
          <c:extLst>
            <c:ext xmlns:c16="http://schemas.microsoft.com/office/drawing/2014/chart" uri="{C3380CC4-5D6E-409C-BE32-E72D297353CC}">
              <c16:uniqueId val="{00000000-4615-451C-ADA9-B9792988ED5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4615-451C-ADA9-B9792988ED5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29.62</c:v>
                </c:pt>
                <c:pt idx="1">
                  <c:v>30.42</c:v>
                </c:pt>
                <c:pt idx="2">
                  <c:v>31.13</c:v>
                </c:pt>
                <c:pt idx="3">
                  <c:v>31.54</c:v>
                </c:pt>
                <c:pt idx="4">
                  <c:v>32.83</c:v>
                </c:pt>
              </c:numCache>
            </c:numRef>
          </c:val>
          <c:extLst>
            <c:ext xmlns:c16="http://schemas.microsoft.com/office/drawing/2014/chart" uri="{C3380CC4-5D6E-409C-BE32-E72D297353CC}">
              <c16:uniqueId val="{00000000-67DC-4390-B1DF-99EEEC1771B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67DC-4390-B1DF-99EEEC1771B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3A-4741-836B-69E971E80DD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223A-4741-836B-69E971E80DD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261.45</c:v>
                </c:pt>
                <c:pt idx="1">
                  <c:v>362.02</c:v>
                </c:pt>
                <c:pt idx="2">
                  <c:v>257.04000000000002</c:v>
                </c:pt>
                <c:pt idx="3">
                  <c:v>300.04000000000002</c:v>
                </c:pt>
                <c:pt idx="4">
                  <c:v>312.52999999999997</c:v>
                </c:pt>
              </c:numCache>
            </c:numRef>
          </c:val>
          <c:extLst>
            <c:ext xmlns:c16="http://schemas.microsoft.com/office/drawing/2014/chart" uri="{C3380CC4-5D6E-409C-BE32-E72D297353CC}">
              <c16:uniqueId val="{00000000-99DD-4308-89A8-0E33FB53DB7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99DD-4308-89A8-0E33FB53DB7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164.07</c:v>
                </c:pt>
                <c:pt idx="1">
                  <c:v>153.32</c:v>
                </c:pt>
                <c:pt idx="2">
                  <c:v>196.61</c:v>
                </c:pt>
                <c:pt idx="3">
                  <c:v>197.45</c:v>
                </c:pt>
                <c:pt idx="4">
                  <c:v>205.78</c:v>
                </c:pt>
              </c:numCache>
            </c:numRef>
          </c:val>
          <c:extLst>
            <c:ext xmlns:c16="http://schemas.microsoft.com/office/drawing/2014/chart" uri="{C3380CC4-5D6E-409C-BE32-E72D297353CC}">
              <c16:uniqueId val="{00000000-74E7-4418-8277-724C314F4C6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74E7-4418-8277-724C314F4C6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113.43</c:v>
                </c:pt>
                <c:pt idx="1">
                  <c:v>120.37</c:v>
                </c:pt>
                <c:pt idx="2">
                  <c:v>101.55</c:v>
                </c:pt>
                <c:pt idx="3">
                  <c:v>106.67</c:v>
                </c:pt>
                <c:pt idx="4">
                  <c:v>107.59</c:v>
                </c:pt>
              </c:numCache>
            </c:numRef>
          </c:val>
          <c:extLst>
            <c:ext xmlns:c16="http://schemas.microsoft.com/office/drawing/2014/chart" uri="{C3380CC4-5D6E-409C-BE32-E72D297353CC}">
              <c16:uniqueId val="{00000000-C9F2-4D70-BE6C-3CB54872017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C9F2-4D70-BE6C-3CB54872017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131.46</c:v>
                </c:pt>
                <c:pt idx="1">
                  <c:v>135.97</c:v>
                </c:pt>
                <c:pt idx="2">
                  <c:v>140.02000000000001</c:v>
                </c:pt>
                <c:pt idx="3">
                  <c:v>148.12</c:v>
                </c:pt>
                <c:pt idx="4">
                  <c:v>154.38</c:v>
                </c:pt>
              </c:numCache>
            </c:numRef>
          </c:val>
          <c:extLst>
            <c:ext xmlns:c16="http://schemas.microsoft.com/office/drawing/2014/chart" uri="{C3380CC4-5D6E-409C-BE32-E72D297353CC}">
              <c16:uniqueId val="{00000000-048B-4A93-B15F-C18F90BF8F0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048B-4A93-B15F-C18F90BF8F0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愛知県　稲沢市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非設置</v>
      </c>
      <c r="AE8" s="43"/>
      <c r="AF8" s="43"/>
      <c r="AG8" s="43"/>
      <c r="AH8" s="43"/>
      <c r="AI8" s="43"/>
      <c r="AJ8" s="43"/>
      <c r="AK8" s="2"/>
      <c r="AL8" s="44">
        <f>データ!$R$6</f>
        <v>132879</v>
      </c>
      <c r="AM8" s="44"/>
      <c r="AN8" s="44"/>
      <c r="AO8" s="44"/>
      <c r="AP8" s="44"/>
      <c r="AQ8" s="44"/>
      <c r="AR8" s="44"/>
      <c r="AS8" s="44"/>
      <c r="AT8" s="45">
        <f>データ!$S$6</f>
        <v>79.349999999999994</v>
      </c>
      <c r="AU8" s="46"/>
      <c r="AV8" s="46"/>
      <c r="AW8" s="46"/>
      <c r="AX8" s="46"/>
      <c r="AY8" s="46"/>
      <c r="AZ8" s="46"/>
      <c r="BA8" s="46"/>
      <c r="BB8" s="47">
        <f>データ!$T$6</f>
        <v>1674.59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80.97</v>
      </c>
      <c r="J10" s="46"/>
      <c r="K10" s="46"/>
      <c r="L10" s="46"/>
      <c r="M10" s="46"/>
      <c r="N10" s="46"/>
      <c r="O10" s="80"/>
      <c r="P10" s="47">
        <f>データ!$P$6</f>
        <v>99.97</v>
      </c>
      <c r="Q10" s="47"/>
      <c r="R10" s="47"/>
      <c r="S10" s="47"/>
      <c r="T10" s="47"/>
      <c r="U10" s="47"/>
      <c r="V10" s="47"/>
      <c r="W10" s="44">
        <f>データ!$Q$6</f>
        <v>2530</v>
      </c>
      <c r="X10" s="44"/>
      <c r="Y10" s="44"/>
      <c r="Z10" s="44"/>
      <c r="AA10" s="44"/>
      <c r="AB10" s="44"/>
      <c r="AC10" s="44"/>
      <c r="AD10" s="2"/>
      <c r="AE10" s="2"/>
      <c r="AF10" s="2"/>
      <c r="AG10" s="2"/>
      <c r="AH10" s="2"/>
      <c r="AI10" s="2"/>
      <c r="AJ10" s="2"/>
      <c r="AK10" s="2"/>
      <c r="AL10" s="44">
        <f>データ!$U$6</f>
        <v>132389</v>
      </c>
      <c r="AM10" s="44"/>
      <c r="AN10" s="44"/>
      <c r="AO10" s="44"/>
      <c r="AP10" s="44"/>
      <c r="AQ10" s="44"/>
      <c r="AR10" s="44"/>
      <c r="AS10" s="44"/>
      <c r="AT10" s="45">
        <f>データ!$V$6</f>
        <v>79.3</v>
      </c>
      <c r="AU10" s="46"/>
      <c r="AV10" s="46"/>
      <c r="AW10" s="46"/>
      <c r="AX10" s="46"/>
      <c r="AY10" s="46"/>
      <c r="AZ10" s="46"/>
      <c r="BA10" s="46"/>
      <c r="BB10" s="47">
        <f>データ!$W$6</f>
        <v>1669.47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GBGE7sdYGSqAdQGM4LvW+efJXH/onSuEti64oymS/41SRa+XX/Y4Ntnldpl8vSLid1H/zcBzv3jHqnEPlHncQ==" saltValue="3L+JGJU/M3VmxD8PNY4UE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232203</v>
      </c>
      <c r="D6" s="20">
        <f t="shared" si="3"/>
        <v>46</v>
      </c>
      <c r="E6" s="20">
        <f t="shared" si="3"/>
        <v>1</v>
      </c>
      <c r="F6" s="20">
        <f t="shared" si="3"/>
        <v>0</v>
      </c>
      <c r="G6" s="20">
        <f t="shared" si="3"/>
        <v>1</v>
      </c>
      <c r="H6" s="20" t="str">
        <f t="shared" si="3"/>
        <v>愛知県　稲沢市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80.97</v>
      </c>
      <c r="P6" s="21">
        <f t="shared" si="3"/>
        <v>99.97</v>
      </c>
      <c r="Q6" s="21">
        <f t="shared" si="3"/>
        <v>2530</v>
      </c>
      <c r="R6" s="21">
        <f t="shared" si="3"/>
        <v>132879</v>
      </c>
      <c r="S6" s="21">
        <f t="shared" si="3"/>
        <v>79.349999999999994</v>
      </c>
      <c r="T6" s="21">
        <f t="shared" si="3"/>
        <v>1674.59</v>
      </c>
      <c r="U6" s="21">
        <f t="shared" si="3"/>
        <v>132389</v>
      </c>
      <c r="V6" s="21">
        <f t="shared" si="3"/>
        <v>79.3</v>
      </c>
      <c r="W6" s="21">
        <f t="shared" si="3"/>
        <v>1669.47</v>
      </c>
      <c r="X6" s="22">
        <f>IF(X7="",NA(),X7)</f>
        <v>114.55</v>
      </c>
      <c r="Y6" s="22">
        <f t="shared" ref="Y6:AG6" si="4">IF(Y7="",NA(),Y7)</f>
        <v>120.43</v>
      </c>
      <c r="Z6" s="22">
        <f t="shared" si="4"/>
        <v>117.74</v>
      </c>
      <c r="AA6" s="22">
        <f t="shared" si="4"/>
        <v>112.99</v>
      </c>
      <c r="AB6" s="22">
        <f t="shared" si="4"/>
        <v>109.23</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261.45</v>
      </c>
      <c r="AU6" s="22">
        <f t="shared" ref="AU6:BC6" si="6">IF(AU7="",NA(),AU7)</f>
        <v>362.02</v>
      </c>
      <c r="AV6" s="22">
        <f t="shared" si="6"/>
        <v>257.04000000000002</v>
      </c>
      <c r="AW6" s="22">
        <f t="shared" si="6"/>
        <v>300.04000000000002</v>
      </c>
      <c r="AX6" s="22">
        <f t="shared" si="6"/>
        <v>312.52999999999997</v>
      </c>
      <c r="AY6" s="22">
        <f t="shared" si="6"/>
        <v>360.96</v>
      </c>
      <c r="AZ6" s="22">
        <f t="shared" si="6"/>
        <v>351.29</v>
      </c>
      <c r="BA6" s="22">
        <f t="shared" si="6"/>
        <v>364.24</v>
      </c>
      <c r="BB6" s="22">
        <f t="shared" si="6"/>
        <v>369.82</v>
      </c>
      <c r="BC6" s="22">
        <f t="shared" si="6"/>
        <v>355.75</v>
      </c>
      <c r="BD6" s="21" t="str">
        <f>IF(BD7="","",IF(BD7="-","【-】","【"&amp;SUBSTITUTE(TEXT(BD7,"#,##0.00"),"-","△")&amp;"】"))</f>
        <v>【239.69】</v>
      </c>
      <c r="BE6" s="22">
        <f>IF(BE7="",NA(),BE7)</f>
        <v>164.07</v>
      </c>
      <c r="BF6" s="22">
        <f t="shared" ref="BF6:BN6" si="7">IF(BF7="",NA(),BF7)</f>
        <v>153.32</v>
      </c>
      <c r="BG6" s="22">
        <f t="shared" si="7"/>
        <v>196.61</v>
      </c>
      <c r="BH6" s="22">
        <f t="shared" si="7"/>
        <v>197.45</v>
      </c>
      <c r="BI6" s="22">
        <f t="shared" si="7"/>
        <v>205.78</v>
      </c>
      <c r="BJ6" s="22">
        <f t="shared" si="7"/>
        <v>239.18</v>
      </c>
      <c r="BK6" s="22">
        <f t="shared" si="7"/>
        <v>236.29</v>
      </c>
      <c r="BL6" s="22">
        <f t="shared" si="7"/>
        <v>238.77</v>
      </c>
      <c r="BM6" s="22">
        <f t="shared" si="7"/>
        <v>218.57</v>
      </c>
      <c r="BN6" s="22">
        <f t="shared" si="7"/>
        <v>222.45</v>
      </c>
      <c r="BO6" s="21" t="str">
        <f>IF(BO7="","",IF(BO7="-","【-】","【"&amp;SUBSTITUTE(TEXT(BO7,"#,##0.00"),"-","△")&amp;"】"))</f>
        <v>【264.86】</v>
      </c>
      <c r="BP6" s="22">
        <f>IF(BP7="",NA(),BP7)</f>
        <v>113.43</v>
      </c>
      <c r="BQ6" s="22">
        <f t="shared" ref="BQ6:BY6" si="8">IF(BQ7="",NA(),BQ7)</f>
        <v>120.37</v>
      </c>
      <c r="BR6" s="22">
        <f t="shared" si="8"/>
        <v>101.55</v>
      </c>
      <c r="BS6" s="22">
        <f t="shared" si="8"/>
        <v>106.67</v>
      </c>
      <c r="BT6" s="22">
        <f t="shared" si="8"/>
        <v>107.59</v>
      </c>
      <c r="BU6" s="22">
        <f t="shared" si="8"/>
        <v>101.89</v>
      </c>
      <c r="BV6" s="22">
        <f t="shared" si="8"/>
        <v>104.33</v>
      </c>
      <c r="BW6" s="22">
        <f t="shared" si="8"/>
        <v>98.85</v>
      </c>
      <c r="BX6" s="22">
        <f t="shared" si="8"/>
        <v>101.78</v>
      </c>
      <c r="BY6" s="22">
        <f t="shared" si="8"/>
        <v>100.33</v>
      </c>
      <c r="BZ6" s="21" t="str">
        <f>IF(BZ7="","",IF(BZ7="-","【-】","【"&amp;SUBSTITUTE(TEXT(BZ7,"#,##0.00"),"-","△")&amp;"】"))</f>
        <v>【97.59】</v>
      </c>
      <c r="CA6" s="22">
        <f>IF(CA7="",NA(),CA7)</f>
        <v>131.46</v>
      </c>
      <c r="CB6" s="22">
        <f t="shared" ref="CB6:CJ6" si="9">IF(CB7="",NA(),CB7)</f>
        <v>135.97</v>
      </c>
      <c r="CC6" s="22">
        <f t="shared" si="9"/>
        <v>140.02000000000001</v>
      </c>
      <c r="CD6" s="22">
        <f t="shared" si="9"/>
        <v>148.12</v>
      </c>
      <c r="CE6" s="22">
        <f t="shared" si="9"/>
        <v>154.38</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59.46</v>
      </c>
      <c r="CM6" s="22">
        <f t="shared" ref="CM6:CU6" si="10">IF(CM7="",NA(),CM7)</f>
        <v>59.05</v>
      </c>
      <c r="CN6" s="22">
        <f t="shared" si="10"/>
        <v>57.9</v>
      </c>
      <c r="CO6" s="22">
        <f t="shared" si="10"/>
        <v>57.42</v>
      </c>
      <c r="CP6" s="22">
        <f t="shared" si="10"/>
        <v>57.33</v>
      </c>
      <c r="CQ6" s="22">
        <f t="shared" si="10"/>
        <v>63.23</v>
      </c>
      <c r="CR6" s="22">
        <f t="shared" si="10"/>
        <v>62.59</v>
      </c>
      <c r="CS6" s="22">
        <f t="shared" si="10"/>
        <v>61.81</v>
      </c>
      <c r="CT6" s="22">
        <f t="shared" si="10"/>
        <v>62.35</v>
      </c>
      <c r="CU6" s="22">
        <f t="shared" si="10"/>
        <v>62.69</v>
      </c>
      <c r="CV6" s="21" t="str">
        <f>IF(CV7="","",IF(CV7="-","【-】","【"&amp;SUBSTITUTE(TEXT(CV7,"#,##0.00"),"-","△")&amp;"】"))</f>
        <v>【60.21】</v>
      </c>
      <c r="CW6" s="22">
        <f>IF(CW7="",NA(),CW7)</f>
        <v>93.17</v>
      </c>
      <c r="CX6" s="22">
        <f t="shared" ref="CX6:DF6" si="11">IF(CX7="",NA(),CX7)</f>
        <v>92.65</v>
      </c>
      <c r="CY6" s="22">
        <f t="shared" si="11"/>
        <v>92.92</v>
      </c>
      <c r="CZ6" s="22">
        <f t="shared" si="11"/>
        <v>92.76</v>
      </c>
      <c r="DA6" s="22">
        <f t="shared" si="11"/>
        <v>92.74</v>
      </c>
      <c r="DB6" s="22">
        <f t="shared" si="11"/>
        <v>89.35</v>
      </c>
      <c r="DC6" s="22">
        <f t="shared" si="11"/>
        <v>89.7</v>
      </c>
      <c r="DD6" s="22">
        <f t="shared" si="11"/>
        <v>89.24</v>
      </c>
      <c r="DE6" s="22">
        <f t="shared" si="11"/>
        <v>88.71</v>
      </c>
      <c r="DF6" s="22">
        <f t="shared" si="11"/>
        <v>88.32</v>
      </c>
      <c r="DG6" s="21" t="str">
        <f>IF(DG7="","",IF(DG7="-","【-】","【"&amp;SUBSTITUTE(TEXT(DG7,"#,##0.00"),"-","△")&amp;"】"))</f>
        <v>【89.21】</v>
      </c>
      <c r="DH6" s="22">
        <f>IF(DH7="",NA(),DH7)</f>
        <v>40.79</v>
      </c>
      <c r="DI6" s="22">
        <f t="shared" ref="DI6:DQ6" si="12">IF(DI7="",NA(),DI7)</f>
        <v>41.67</v>
      </c>
      <c r="DJ6" s="22">
        <f t="shared" si="12"/>
        <v>41.74</v>
      </c>
      <c r="DK6" s="22">
        <f t="shared" si="12"/>
        <v>42.28</v>
      </c>
      <c r="DL6" s="22">
        <f t="shared" si="12"/>
        <v>43.32</v>
      </c>
      <c r="DM6" s="22">
        <f t="shared" si="12"/>
        <v>49.62</v>
      </c>
      <c r="DN6" s="22">
        <f t="shared" si="12"/>
        <v>50.5</v>
      </c>
      <c r="DO6" s="22">
        <f t="shared" si="12"/>
        <v>51.28</v>
      </c>
      <c r="DP6" s="22">
        <f t="shared" si="12"/>
        <v>51.95</v>
      </c>
      <c r="DQ6" s="22">
        <f t="shared" si="12"/>
        <v>52.55</v>
      </c>
      <c r="DR6" s="21" t="str">
        <f>IF(DR7="","",IF(DR7="-","【-】","【"&amp;SUBSTITUTE(TEXT(DR7,"#,##0.00"),"-","△")&amp;"】"))</f>
        <v>【52.41】</v>
      </c>
      <c r="DS6" s="22">
        <f>IF(DS7="",NA(),DS7)</f>
        <v>29.62</v>
      </c>
      <c r="DT6" s="22">
        <f t="shared" ref="DT6:EB6" si="13">IF(DT7="",NA(),DT7)</f>
        <v>30.42</v>
      </c>
      <c r="DU6" s="22">
        <f t="shared" si="13"/>
        <v>31.13</v>
      </c>
      <c r="DV6" s="22">
        <f t="shared" si="13"/>
        <v>31.54</v>
      </c>
      <c r="DW6" s="22">
        <f t="shared" si="13"/>
        <v>32.83</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1.62</v>
      </c>
      <c r="EE6" s="22">
        <f t="shared" ref="EE6:EM6" si="14">IF(EE7="",NA(),EE7)</f>
        <v>1.29</v>
      </c>
      <c r="EF6" s="22">
        <f t="shared" si="14"/>
        <v>1.41</v>
      </c>
      <c r="EG6" s="22">
        <f t="shared" si="14"/>
        <v>1.5</v>
      </c>
      <c r="EH6" s="22">
        <f t="shared" si="14"/>
        <v>0.92</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232203</v>
      </c>
      <c r="D7" s="24">
        <v>46</v>
      </c>
      <c r="E7" s="24">
        <v>1</v>
      </c>
      <c r="F7" s="24">
        <v>0</v>
      </c>
      <c r="G7" s="24">
        <v>1</v>
      </c>
      <c r="H7" s="24" t="s">
        <v>93</v>
      </c>
      <c r="I7" s="24" t="s">
        <v>94</v>
      </c>
      <c r="J7" s="24" t="s">
        <v>95</v>
      </c>
      <c r="K7" s="24" t="s">
        <v>96</v>
      </c>
      <c r="L7" s="24" t="s">
        <v>97</v>
      </c>
      <c r="M7" s="24" t="s">
        <v>98</v>
      </c>
      <c r="N7" s="25" t="s">
        <v>99</v>
      </c>
      <c r="O7" s="25">
        <v>80.97</v>
      </c>
      <c r="P7" s="25">
        <v>99.97</v>
      </c>
      <c r="Q7" s="25">
        <v>2530</v>
      </c>
      <c r="R7" s="25">
        <v>132879</v>
      </c>
      <c r="S7" s="25">
        <v>79.349999999999994</v>
      </c>
      <c r="T7" s="25">
        <v>1674.59</v>
      </c>
      <c r="U7" s="25">
        <v>132389</v>
      </c>
      <c r="V7" s="25">
        <v>79.3</v>
      </c>
      <c r="W7" s="25">
        <v>1669.47</v>
      </c>
      <c r="X7" s="25">
        <v>114.55</v>
      </c>
      <c r="Y7" s="25">
        <v>120.43</v>
      </c>
      <c r="Z7" s="25">
        <v>117.74</v>
      </c>
      <c r="AA7" s="25">
        <v>112.99</v>
      </c>
      <c r="AB7" s="25">
        <v>109.23</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261.45</v>
      </c>
      <c r="AU7" s="25">
        <v>362.02</v>
      </c>
      <c r="AV7" s="25">
        <v>257.04000000000002</v>
      </c>
      <c r="AW7" s="25">
        <v>300.04000000000002</v>
      </c>
      <c r="AX7" s="25">
        <v>312.52999999999997</v>
      </c>
      <c r="AY7" s="25">
        <v>360.96</v>
      </c>
      <c r="AZ7" s="25">
        <v>351.29</v>
      </c>
      <c r="BA7" s="25">
        <v>364.24</v>
      </c>
      <c r="BB7" s="25">
        <v>369.82</v>
      </c>
      <c r="BC7" s="25">
        <v>355.75</v>
      </c>
      <c r="BD7" s="25">
        <v>239.69</v>
      </c>
      <c r="BE7" s="25">
        <v>164.07</v>
      </c>
      <c r="BF7" s="25">
        <v>153.32</v>
      </c>
      <c r="BG7" s="25">
        <v>196.61</v>
      </c>
      <c r="BH7" s="25">
        <v>197.45</v>
      </c>
      <c r="BI7" s="25">
        <v>205.78</v>
      </c>
      <c r="BJ7" s="25">
        <v>239.18</v>
      </c>
      <c r="BK7" s="25">
        <v>236.29</v>
      </c>
      <c r="BL7" s="25">
        <v>238.77</v>
      </c>
      <c r="BM7" s="25">
        <v>218.57</v>
      </c>
      <c r="BN7" s="25">
        <v>222.45</v>
      </c>
      <c r="BO7" s="25">
        <v>264.86</v>
      </c>
      <c r="BP7" s="25">
        <v>113.43</v>
      </c>
      <c r="BQ7" s="25">
        <v>120.37</v>
      </c>
      <c r="BR7" s="25">
        <v>101.55</v>
      </c>
      <c r="BS7" s="25">
        <v>106.67</v>
      </c>
      <c r="BT7" s="25">
        <v>107.59</v>
      </c>
      <c r="BU7" s="25">
        <v>101.89</v>
      </c>
      <c r="BV7" s="25">
        <v>104.33</v>
      </c>
      <c r="BW7" s="25">
        <v>98.85</v>
      </c>
      <c r="BX7" s="25">
        <v>101.78</v>
      </c>
      <c r="BY7" s="25">
        <v>100.33</v>
      </c>
      <c r="BZ7" s="25">
        <v>97.59</v>
      </c>
      <c r="CA7" s="25">
        <v>131.46</v>
      </c>
      <c r="CB7" s="25">
        <v>135.97</v>
      </c>
      <c r="CC7" s="25">
        <v>140.02000000000001</v>
      </c>
      <c r="CD7" s="25">
        <v>148.12</v>
      </c>
      <c r="CE7" s="25">
        <v>154.38</v>
      </c>
      <c r="CF7" s="25">
        <v>156.32</v>
      </c>
      <c r="CG7" s="25">
        <v>157.4</v>
      </c>
      <c r="CH7" s="25">
        <v>162.61000000000001</v>
      </c>
      <c r="CI7" s="25">
        <v>163.94</v>
      </c>
      <c r="CJ7" s="25">
        <v>169.31</v>
      </c>
      <c r="CK7" s="25">
        <v>181.66</v>
      </c>
      <c r="CL7" s="25">
        <v>59.46</v>
      </c>
      <c r="CM7" s="25">
        <v>59.05</v>
      </c>
      <c r="CN7" s="25">
        <v>57.9</v>
      </c>
      <c r="CO7" s="25">
        <v>57.42</v>
      </c>
      <c r="CP7" s="25">
        <v>57.33</v>
      </c>
      <c r="CQ7" s="25">
        <v>63.23</v>
      </c>
      <c r="CR7" s="25">
        <v>62.59</v>
      </c>
      <c r="CS7" s="25">
        <v>61.81</v>
      </c>
      <c r="CT7" s="25">
        <v>62.35</v>
      </c>
      <c r="CU7" s="25">
        <v>62.69</v>
      </c>
      <c r="CV7" s="25">
        <v>60.21</v>
      </c>
      <c r="CW7" s="25">
        <v>93.17</v>
      </c>
      <c r="CX7" s="25">
        <v>92.65</v>
      </c>
      <c r="CY7" s="25">
        <v>92.92</v>
      </c>
      <c r="CZ7" s="25">
        <v>92.76</v>
      </c>
      <c r="DA7" s="25">
        <v>92.74</v>
      </c>
      <c r="DB7" s="25">
        <v>89.35</v>
      </c>
      <c r="DC7" s="25">
        <v>89.7</v>
      </c>
      <c r="DD7" s="25">
        <v>89.24</v>
      </c>
      <c r="DE7" s="25">
        <v>88.71</v>
      </c>
      <c r="DF7" s="25">
        <v>88.32</v>
      </c>
      <c r="DG7" s="25">
        <v>89.21</v>
      </c>
      <c r="DH7" s="25">
        <v>40.79</v>
      </c>
      <c r="DI7" s="25">
        <v>41.67</v>
      </c>
      <c r="DJ7" s="25">
        <v>41.74</v>
      </c>
      <c r="DK7" s="25">
        <v>42.28</v>
      </c>
      <c r="DL7" s="25">
        <v>43.32</v>
      </c>
      <c r="DM7" s="25">
        <v>49.62</v>
      </c>
      <c r="DN7" s="25">
        <v>50.5</v>
      </c>
      <c r="DO7" s="25">
        <v>51.28</v>
      </c>
      <c r="DP7" s="25">
        <v>51.95</v>
      </c>
      <c r="DQ7" s="25">
        <v>52.55</v>
      </c>
      <c r="DR7" s="25">
        <v>52.41</v>
      </c>
      <c r="DS7" s="25">
        <v>29.62</v>
      </c>
      <c r="DT7" s="25">
        <v>30.42</v>
      </c>
      <c r="DU7" s="25">
        <v>31.13</v>
      </c>
      <c r="DV7" s="25">
        <v>31.54</v>
      </c>
      <c r="DW7" s="25">
        <v>32.83</v>
      </c>
      <c r="DX7" s="25">
        <v>19.510000000000002</v>
      </c>
      <c r="DY7" s="25">
        <v>21.19</v>
      </c>
      <c r="DZ7" s="25">
        <v>22.64</v>
      </c>
      <c r="EA7" s="25">
        <v>24.49</v>
      </c>
      <c r="EB7" s="25">
        <v>25.85</v>
      </c>
      <c r="EC7" s="25">
        <v>26.78</v>
      </c>
      <c r="ED7" s="25">
        <v>1.62</v>
      </c>
      <c r="EE7" s="25">
        <v>1.29</v>
      </c>
      <c r="EF7" s="25">
        <v>1.41</v>
      </c>
      <c r="EG7" s="25">
        <v>1.5</v>
      </c>
      <c r="EH7" s="25">
        <v>0.92</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2026-02-13T08:24:45Z</cp:lastPrinted>
  <dcterms:created xsi:type="dcterms:W3CDTF">2025-12-12T09:18:26Z</dcterms:created>
  <dcterms:modified xsi:type="dcterms:W3CDTF">2026-02-13T08:24:52Z</dcterms:modified>
  <cp:category/>
</cp:coreProperties>
</file>