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9390E728-D83F-4BC2-AF33-6E1BF79019FB}" xr6:coauthVersionLast="47" xr6:coauthVersionMax="47" xr10:uidLastSave="{00000000-0000-0000-0000-000000000000}"/>
  <workbookProtection workbookAlgorithmName="SHA-512" workbookHashValue="5aIkVMmxLPmEYpyaBsTrKKODEa6WlusGMVGnCDODW+V+fx7TacR/Z6FMiNoFm0M/5AZEbyc6yKWIgQAN5/wYgw==" workbookSaltValue="lEV//45mHUW8ssQ6nXIzfQ==" workbookSpinCount="100000" lockStructure="1"/>
  <bookViews>
    <workbookView xWindow="10" yWindow="266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<sst xmlns="http://schemas.openxmlformats.org/spreadsheetml/2006/main" count="228" uniqueCount="114">
  <si>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</si>
  <si>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</si>
  <si>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</si>
  <si>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</si>
  <si>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</si>
  <si>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</si>
  <si>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</si>
  <si>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</si>
  <si>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</si>
  <si>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</si>
  <si>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</si>
  <si>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</si>
  <si>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</si>
  <si>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</si>
  <si>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</si>
  <si>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</si>
  <si>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</si>
  <si>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</si>
  <si>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</si>
  <si>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</si>
  <si>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</si>
  <si>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</si>
  <si>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</si>
  <si>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</si>
  <si>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</si>
  <si>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</si>
  <si>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</si>
  <si>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</si>
  <si>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</si>
  <si>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</si>
  <si>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</si>
  <si>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</si>
  <si>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</si>
  <si>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</si>
  <si>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</si>
  <si>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</si>
  <si>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</si>
  <si>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</si>
  <si>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</si>
  <si>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</si>
  <si>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</si>
  <si>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</si>
  <si>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</si>
  <si>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</si>
  <si>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</si>
  <si>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</si>
  <si>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</si>
  <si>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</si>
  <si>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</si>
  <si>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</si>
  <si>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</si>
  <si>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</si>
  <si>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</si>
  <si>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</si>
  <si>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</si>
  <si>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</si>
  <si>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</si>
  <si>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</si>
  <si>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</si>
  <si>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</si>
  <si>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</si>
  <si>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</si>
  <si>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</si>
  <si>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</si>
  <si>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</si>
  <si>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</si>
  <si>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</si>
  <si>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</si>
  <si>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</si>
  <si>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</si>
  <si>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</si>
  <si>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</si>
  <si>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</si>
  <si>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</si>
  <si>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</si>
  <si>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</si>
  <si>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</si>
  <si>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</si>
  <si>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</si>
  <si>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</si>
  <si>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</si>
  <si>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</si>
  <si>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</si>
  <si>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</si>
  <si>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</si>
  <si>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</si>
  <si>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</si>
  <si>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</si>
  <si>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</si>
  <si>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</si>
  <si>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</si>
  <si>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</si>
  <si>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</si>
  <si>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東海市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</si>
  <si>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</si>
  <si>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</si>
  <si>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</si>
  <si>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</si>
  <si>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</si>
  <si>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</si>
  <si>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</si>
  <si>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</si>
  <si>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</si>
  <si>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</si>
  <si>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</si>
  <si>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</si>
  <si>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</si>
  <si>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</si>
  <si>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</si>
  <si>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</si>
  <si>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</si>
  <si>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①有形固定資産減価償却率は、令和６年度は令和５年度に取得した償却資産の減価償却を開始したことにより増加しております。
②管路経年化率は、平均値と比較して低い数値となっており、法定耐用年数を経過した管路は比較的少なく、早急に更新が必要な管路が少ないことが分かります。
③管路更新率が令和５年度に増加した理由は配水管布設替工事による配水管の更新及び大規模開発に伴い配水管を受贈したことによるものです。管路更新率は、年によって、数値の変動がありますが、平成３０年度策定の管路耐震化計画に基づき、計画的な更新事業を行っていきます。さらに平成２７年度から過去に採用されてきた配水管に比べ、より長期寿命を持つＧＸ形ダクタイル鋳鉄管及び配水用ポリエチレン管を本格的に採用し、配水管路の長寿命化による更新周期の延長を図っています。</t>
    <phoneticPr fontId="4"/>
  </si>
  <si>
    <t>今後、配水管、ポンプ場等の配水施設の老朽化による更新及び耐震化事業によって多額の費用が見込まれています。その主な財源となる給水収益は、給水人口の減少や大口使用者の工業用水への切り替え、節水型機器の高性能化等による１日１人給水量の減少により減少し、厳しい事業運営を強いられることが考えられます。
　この厳しい将来を見据えて、長期的な計画によって事業の安定性や持続性を示すため、平成３０年度に策定した水道事業ビジョン及び経営戦略をもって、健全、効率的な事業運営に努めていく必要があります。また、令和５年度にはPDCAサイクルに基づき、令和４年までの実績検証し、新たに令和６年から令和１５年までの計画の見直しを行いました。また、令和８年６月より水道料金の改定を行い、安定した経営基盤の強化を図ります。</t>
    <rPh sb="311" eb="313">
      <t>レイワ</t>
    </rPh>
    <rPh sb="314" eb="315">
      <t>ネン</t>
    </rPh>
    <rPh sb="316" eb="317">
      <t>ガツ</t>
    </rPh>
    <rPh sb="319" eb="323">
      <t>スイドウリョウキン</t>
    </rPh>
    <rPh sb="324" eb="326">
      <t>カイテイ</t>
    </rPh>
    <rPh sb="327" eb="328">
      <t>オコナ</t>
    </rPh>
    <rPh sb="330" eb="332">
      <t>アンテイ</t>
    </rPh>
    <rPh sb="334" eb="338">
      <t>ケイエイキバン</t>
    </rPh>
    <rPh sb="339" eb="341">
      <t>キョウカ</t>
    </rPh>
    <rPh sb="342" eb="343">
      <t>ハカ</t>
    </rPh>
    <phoneticPr fontId="4"/>
  </si>
  <si>
    <t>令和６年度は、水の大口需要者である清掃センター及び市営温水プールの廃止等による給水収益の減及び昨年度、大規模開発に伴い管の受贈を受けたことによる減価償却費の増等により①経常収支比率及び⑤料金回収率が減少し、⑥給水原価が増加しております。
③令和６年度は、繰越に伴う未精算の前払金が昨年度に比べて増となったこと等により流動比率が増となっております。
④企業債残高対給水収益比率は、新規借入を行っていなかったことから、平均値との比較ではかなり低い数値となっております。
【経営の効率性】令和４年度以降は、大口需要者の水使用量の減少や、節水機器等の普及により、近年配水量は減少傾向にあり、それに伴い⑦施設利用率が減少しております。しかしながら、最大稼働率は６５％前後で推移していることから、現状はほぼ適切な施設規模であると言えます。
⑧有収率は、有収水量の減以上に配水量が減となったため増加しております。</t>
    <rPh sb="2" eb="3">
      <t>ミズ</t>
    </rPh>
    <rPh sb="4" eb="8">
      <t>オオグチジュヨウ</t>
    </rPh>
    <rPh sb="8" eb="9">
      <t>シャ</t>
    </rPh>
    <rPh sb="12" eb="14">
      <t>セイソウ</t>
    </rPh>
    <rPh sb="18" eb="19">
      <t>オヨ</t>
    </rPh>
    <rPh sb="20" eb="22">
      <t>シエイ</t>
    </rPh>
    <rPh sb="22" eb="24">
      <t>オンスイ</t>
    </rPh>
    <rPh sb="28" eb="30">
      <t>ハイシ</t>
    </rPh>
    <rPh sb="30" eb="31">
      <t>トウ</t>
    </rPh>
    <rPh sb="34" eb="38">
      <t>キュウスイシュウエキ</t>
    </rPh>
    <rPh sb="39" eb="40">
      <t>ゲン</t>
    </rPh>
    <rPh sb="40" eb="41">
      <t>オヨ</t>
    </rPh>
    <rPh sb="42" eb="45">
      <t>サクネンド</t>
    </rPh>
    <rPh sb="46" eb="51">
      <t>ダイキボカイハツ</t>
    </rPh>
    <rPh sb="52" eb="53">
      <t>トモナ</t>
    </rPh>
    <rPh sb="54" eb="55">
      <t>カン</t>
    </rPh>
    <rPh sb="56" eb="58">
      <t>ジュゾウ</t>
    </rPh>
    <rPh sb="59" eb="60">
      <t>ウ</t>
    </rPh>
    <rPh sb="67" eb="72">
      <t>ゲンカショウキャクヒ</t>
    </rPh>
    <rPh sb="73" eb="74">
      <t>ゾウ</t>
    </rPh>
    <rPh sb="74" eb="75">
      <t>トウ</t>
    </rPh>
    <rPh sb="85" eb="86">
      <t>オヨ</t>
    </rPh>
    <rPh sb="87" eb="92">
      <t>リョウキンカイシュウリツ</t>
    </rPh>
    <rPh sb="94" eb="96">
      <t>ゲンショウ</t>
    </rPh>
    <rPh sb="98" eb="102">
      <t>キュウスイゲンカ</t>
    </rPh>
    <rPh sb="104" eb="106">
      <t>ゾウカ</t>
    </rPh>
    <rPh sb="115" eb="117">
      <t>レイワ</t>
    </rPh>
    <rPh sb="118" eb="120">
      <t>ネンド</t>
    </rPh>
    <rPh sb="122" eb="124">
      <t>クリコシ</t>
    </rPh>
    <rPh sb="125" eb="126">
      <t>トモナ</t>
    </rPh>
    <rPh sb="127" eb="130">
      <t>ミセイサン</t>
    </rPh>
    <rPh sb="131" eb="134">
      <t>マエバライキン</t>
    </rPh>
    <rPh sb="135" eb="138">
      <t>サクネンド</t>
    </rPh>
    <rPh sb="139" eb="140">
      <t>クラ</t>
    </rPh>
    <rPh sb="238" eb="240">
      <t>レイワ</t>
    </rPh>
    <rPh sb="246" eb="248">
      <t>オオグチ</t>
    </rPh>
    <rPh sb="248" eb="251">
      <t>ジュヨウシャ</t>
    </rPh>
    <rPh sb="252" eb="256">
      <t>ミズシヨウリョウ</t>
    </rPh>
    <rPh sb="257" eb="259">
      <t>ゲンショウ</t>
    </rPh>
    <rPh sb="261" eb="263">
      <t>セッスイ</t>
    </rPh>
    <rPh sb="263" eb="265">
      <t>キキ</t>
    </rPh>
    <rPh sb="265" eb="266">
      <t>トウ</t>
    </rPh>
    <rPh sb="267" eb="269">
      <t>フキュウ</t>
    </rPh>
    <rPh sb="273" eb="275">
      <t>キンネン</t>
    </rPh>
    <rPh sb="275" eb="278">
      <t>ハイスイリョウ</t>
    </rPh>
    <rPh sb="279" eb="283">
      <t>ゲンショウケイコウ</t>
    </rPh>
    <rPh sb="290" eb="291">
      <t>トモナ</t>
    </rPh>
    <rPh sb="292" eb="297">
      <t>シセツリヨウリツ</t>
    </rPh>
    <rPh sb="299" eb="30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</si>
</sst>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0.94</c:v>
                </c:pt>
                <c:pt idx="2">
                  <c:v>1.06</c:v>
                </c:pt>
                <c:pt idx="3">
                  <c:v>2.84</c:v>
                </c:pt>
                <c:pt idx="4">
                  <c:v>0.47</c:v>
                </c:pt>
              </c:numCache>
            </c:numRef>
          </c:val>
          <c:extLst>
            <c:ext xmlns:c16="http://schemas.microsoft.com/office/drawing/2014/chart" uri="{C3380CC4-5D6E-409C-BE32-E72D297353CC}">
              <c16:uniqueId val="{00000000-C88F-4D0E-ABD2-1E3BB1DA49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88F-4D0E-ABD2-1E3BB1DA49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61.68</c:v>
                </c:pt>
                <c:pt idx="1">
                  <c:v>60.93</c:v>
                </c:pt>
                <c:pt idx="2">
                  <c:v>62.41</c:v>
                </c:pt>
                <c:pt idx="3">
                  <c:v>60.48</c:v>
                </c:pt>
                <c:pt idx="4">
                  <c:v>59.5</c:v>
                </c:pt>
              </c:numCache>
            </c:numRef>
          </c:val>
          <c:extLst>
            <c:ext xmlns:c16="http://schemas.microsoft.com/office/drawing/2014/chart" uri="{C3380CC4-5D6E-409C-BE32-E72D297353CC}">
              <c16:uniqueId val="{00000000-524A-4EA1-ADEE-79501A1E22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24A-4EA1-ADEE-79501A1E22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92.69</c:v>
                </c:pt>
                <c:pt idx="1">
                  <c:v>92.84</c:v>
                </c:pt>
                <c:pt idx="2">
                  <c:v>89.49</c:v>
                </c:pt>
                <c:pt idx="3">
                  <c:v>91</c:v>
                </c:pt>
                <c:pt idx="4">
                  <c:v>92.18</c:v>
                </c:pt>
              </c:numCache>
            </c:numRef>
          </c:val>
          <c:extLst>
            <c:ext xmlns:c16="http://schemas.microsoft.com/office/drawing/2014/chart" uri="{C3380CC4-5D6E-409C-BE32-E72D297353CC}">
              <c16:uniqueId val="{00000000-5B92-415D-AD30-BC19BB0577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5B92-415D-AD30-BC19BB0577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107.81</c:v>
                </c:pt>
                <c:pt idx="1">
                  <c:v>107.68</c:v>
                </c:pt>
                <c:pt idx="2">
                  <c:v>102.49</c:v>
                </c:pt>
                <c:pt idx="3">
                  <c:v>104.91</c:v>
                </c:pt>
                <c:pt idx="4">
                  <c:v>101.83</c:v>
                </c:pt>
              </c:numCache>
            </c:numRef>
          </c:val>
          <c:extLst>
            <c:ext xmlns:c16="http://schemas.microsoft.com/office/drawing/2014/chart" uri="{C3380CC4-5D6E-409C-BE32-E72D297353CC}">
              <c16:uniqueId val="{00000000-077A-4507-B3E7-57D2552930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077A-4507-B3E7-57D2552930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43.59</c:v>
                </c:pt>
                <c:pt idx="1">
                  <c:v>44.64</c:v>
                </c:pt>
                <c:pt idx="2">
                  <c:v>44.2</c:v>
                </c:pt>
                <c:pt idx="3">
                  <c:v>44.58</c:v>
                </c:pt>
                <c:pt idx="4">
                  <c:v>46.02</c:v>
                </c:pt>
              </c:numCache>
            </c:numRef>
          </c:val>
          <c:extLst>
            <c:ext xmlns:c16="http://schemas.microsoft.com/office/drawing/2014/chart" uri="{C3380CC4-5D6E-409C-BE32-E72D297353CC}">
              <c16:uniqueId val="{00000000-0DB5-4D14-BBD6-11DF00FCE8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0DB5-4D14-BBD6-11DF00FCE8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8.9</c:v>
                </c:pt>
                <c:pt idx="1">
                  <c:v>11.87</c:v>
                </c:pt>
                <c:pt idx="2">
                  <c:v>11.73</c:v>
                </c:pt>
                <c:pt idx="3">
                  <c:v>13.3</c:v>
                </c:pt>
                <c:pt idx="4">
                  <c:v>15.74</c:v>
                </c:pt>
              </c:numCache>
            </c:numRef>
          </c:val>
          <c:extLst>
            <c:ext xmlns:c16="http://schemas.microsoft.com/office/drawing/2014/chart" uri="{C3380CC4-5D6E-409C-BE32-E72D297353CC}">
              <c16:uniqueId val="{00000000-18A3-4971-97E0-7869BECE9B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18A3-4971-97E0-7869BECE9B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53-4754-8D18-A47729727E8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553-4754-8D18-A47729727E8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226.97</c:v>
                </c:pt>
                <c:pt idx="1">
                  <c:v>234.41</c:v>
                </c:pt>
                <c:pt idx="2">
                  <c:v>256.87</c:v>
                </c:pt>
                <c:pt idx="3">
                  <c:v>205.75</c:v>
                </c:pt>
                <c:pt idx="4">
                  <c:v>207.62</c:v>
                </c:pt>
              </c:numCache>
            </c:numRef>
          </c:val>
          <c:extLst>
            <c:ext xmlns:c16="http://schemas.microsoft.com/office/drawing/2014/chart" uri="{C3380CC4-5D6E-409C-BE32-E72D297353CC}">
              <c16:uniqueId val="{00000000-D86C-4FC2-A5ED-FE79F42AFE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D86C-4FC2-A5ED-FE79F42AFE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38.96</c:v>
                </c:pt>
                <c:pt idx="1">
                  <c:v>33.11</c:v>
                </c:pt>
                <c:pt idx="2">
                  <c:v>27.83</c:v>
                </c:pt>
                <c:pt idx="3">
                  <c:v>22.36</c:v>
                </c:pt>
                <c:pt idx="4">
                  <c:v>17.11</c:v>
                </c:pt>
              </c:numCache>
            </c:numRef>
          </c:val>
          <c:extLst>
            <c:ext xmlns:c16="http://schemas.microsoft.com/office/drawing/2014/chart" uri="{C3380CC4-5D6E-409C-BE32-E72D297353CC}">
              <c16:uniqueId val="{00000000-3CB1-4F70-A494-F73D9020F1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CB1-4F70-A494-F73D9020F1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98.69</c:v>
                </c:pt>
                <c:pt idx="1">
                  <c:v>101.26</c:v>
                </c:pt>
                <c:pt idx="2">
                  <c:v>95.72</c:v>
                </c:pt>
                <c:pt idx="3">
                  <c:v>98.11</c:v>
                </c:pt>
                <c:pt idx="4">
                  <c:v>94.79</c:v>
                </c:pt>
              </c:numCache>
            </c:numRef>
          </c:val>
          <c:extLst>
            <c:ext xmlns:c16="http://schemas.microsoft.com/office/drawing/2014/chart" uri="{C3380CC4-5D6E-409C-BE32-E72D297353CC}">
              <c16:uniqueId val="{00000000-F942-49BC-9FAA-DBBC14A158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942-49BC-9FAA-DBBC14A158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137.58000000000001</c:v>
                </c:pt>
                <c:pt idx="1">
                  <c:v>139.88999999999999</c:v>
                </c:pt>
                <c:pt idx="2">
                  <c:v>148.43</c:v>
                </c:pt>
                <c:pt idx="3">
                  <c:v>144.97</c:v>
                </c:pt>
                <c:pt idx="4">
                  <c:v>149.51</c:v>
                </c:pt>
              </c:numCache>
            </c:numRef>
          </c:val>
          <c:extLst>
            <c:ext xmlns:c16="http://schemas.microsoft.com/office/drawing/2014/chart" uri="{C3380CC4-5D6E-409C-BE32-E72D297353CC}">
              <c16:uniqueId val="{00000000-F577-489B-B907-B463960E93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F577-489B-B907-B463960E93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115" zoomScaleSheetLayoutView="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東海市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113352</v>
      </c>
      <c r="AM8" s="44"/>
      <c r="AN8" s="44"/>
      <c r="AO8" s="44"/>
      <c r="AP8" s="44"/>
      <c r="AQ8" s="44"/>
      <c r="AR8" s="44"/>
      <c r="AS8" s="44"/>
      <c r="AT8" s="45">
        <f>データ!$S$6</f>
        <v>43.43</v>
      </c>
      <c r="AU8" s="46"/>
      <c r="AV8" s="46"/>
      <c r="AW8" s="46"/>
      <c r="AX8" s="46"/>
      <c r="AY8" s="46"/>
      <c r="AZ8" s="46"/>
      <c r="BA8" s="46"/>
      <c r="BB8" s="47">
        <f>データ!$T$6</f>
        <v>2609.9899999999998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94.96</v>
      </c>
      <c r="J10" s="46"/>
      <c r="K10" s="46"/>
      <c r="L10" s="46"/>
      <c r="M10" s="46"/>
      <c r="N10" s="46"/>
      <c r="O10" s="80"/>
      <c r="P10" s="47">
        <f>データ!$P$6</f>
        <v>99.91</v>
      </c>
      <c r="Q10" s="47"/>
      <c r="R10" s="47"/>
      <c r="S10" s="47"/>
      <c r="T10" s="47"/>
      <c r="U10" s="47"/>
      <c r="V10" s="47"/>
      <c r="W10" s="44">
        <f>データ!$Q$6</f>
        <v>2310</v>
      </c>
      <c r="X10" s="44"/>
      <c r="Y10" s="44"/>
      <c r="Z10" s="44"/>
      <c r="AA10" s="44"/>
      <c r="AB10" s="44"/>
      <c r="AC10" s="44"/>
      <c r="AD10" s="2"/>
      <c r="AE10" s="2"/>
      <c r="AF10" s="2"/>
      <c r="AG10" s="2"/>
      <c r="AH10" s="2"/>
      <c r="AI10" s="2"/>
      <c r="AJ10" s="2"/>
      <c r="AK10" s="2"/>
      <c r="AL10" s="44">
        <f>データ!$U$6</f>
        <v>113142</v>
      </c>
      <c r="AM10" s="44"/>
      <c r="AN10" s="44"/>
      <c r="AO10" s="44"/>
      <c r="AP10" s="44"/>
      <c r="AQ10" s="44"/>
      <c r="AR10" s="44"/>
      <c r="AS10" s="44"/>
      <c r="AT10" s="45">
        <f>データ!$V$6</f>
        <v>43.43</v>
      </c>
      <c r="AU10" s="46"/>
      <c r="AV10" s="46"/>
      <c r="AW10" s="46"/>
      <c r="AX10" s="46"/>
      <c r="AY10" s="46"/>
      <c r="AZ10" s="46"/>
      <c r="BA10" s="46"/>
      <c r="BB10" s="47">
        <f>データ!$W$6</f>
        <v>2605.16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1"/>
      <c r="BN44" s="81"/>
      <c r="BO44" s="81"/>
      <c r="BP44" s="81"/>
      <c r="BQ44" s="81"/>
      <c r="BR44" s="81"/>
      <c r="BS44" s="81"/>
      <c r="BT44" s="81"/>
      <c r="BU44" s="81"/>
      <c r="BV44" s="81"/>
      <c r="BW44" s="81"/>
      <c r="BX44" s="81"/>
      <c r="BY44" s="81"/>
      <c r="BZ44" s="8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1"/>
      <c r="BN58" s="81"/>
      <c r="BO58" s="81"/>
      <c r="BP58" s="81"/>
      <c r="BQ58" s="81"/>
      <c r="BR58" s="81"/>
      <c r="BS58" s="81"/>
      <c r="BT58" s="81"/>
      <c r="BU58" s="81"/>
      <c r="BV58" s="81"/>
      <c r="BW58" s="81"/>
      <c r="BX58" s="81"/>
      <c r="BY58" s="81"/>
      <c r="BZ58" s="8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1"/>
      <c r="BN59" s="81"/>
      <c r="BO59" s="81"/>
      <c r="BP59" s="81"/>
      <c r="BQ59" s="81"/>
      <c r="BR59" s="81"/>
      <c r="BS59" s="81"/>
      <c r="BT59" s="81"/>
      <c r="BU59" s="81"/>
      <c r="BV59" s="81"/>
      <c r="BW59" s="81"/>
      <c r="BX59" s="81"/>
      <c r="BY59" s="81"/>
      <c r="BZ59" s="82"/>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3"/>
      <c r="BM60" s="81"/>
      <c r="BN60" s="81"/>
      <c r="BO60" s="81"/>
      <c r="BP60" s="81"/>
      <c r="BQ60" s="81"/>
      <c r="BR60" s="81"/>
      <c r="BS60" s="81"/>
      <c r="BT60" s="81"/>
      <c r="BU60" s="81"/>
      <c r="BV60" s="81"/>
      <c r="BW60" s="81"/>
      <c r="BX60" s="81"/>
      <c r="BY60" s="81"/>
      <c r="BZ60" s="82"/>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3"/>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1"/>
      <c r="BN63" s="81"/>
      <c r="BO63" s="81"/>
      <c r="BP63" s="81"/>
      <c r="BQ63" s="81"/>
      <c r="BR63" s="81"/>
      <c r="BS63" s="81"/>
      <c r="BT63" s="81"/>
      <c r="BU63" s="81"/>
      <c r="BV63" s="81"/>
      <c r="BW63" s="81"/>
      <c r="BX63" s="81"/>
      <c r="BY63" s="81"/>
      <c r="BZ63" s="8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33P2NkUupFGg+7Pa2MpXx4W5XNnjlABEQo0a3x8nadipxyY8Kh27p4UpxCIv67YY25SxVcHYhdpeFGOxA15tw==" saltValue="hdnGh6+UpTe6ZiOLSOig1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232220</v>
      </c>
      <c r="D6" s="20">
        <f t="shared" si="3"/>
        <v>46</v>
      </c>
      <c r="E6" s="20">
        <f t="shared" si="3"/>
        <v>1</v>
      </c>
      <c r="F6" s="20">
        <f t="shared" si="3"/>
        <v>0</v>
      </c>
      <c r="G6" s="20">
        <f t="shared" si="3"/>
        <v>1</v>
      </c>
      <c r="H6" s="20" t="str">
        <f t="shared" si="3"/>
        <v>愛知県　東海市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94.96</v>
      </c>
      <c r="P6" s="21">
        <f t="shared" si="3"/>
        <v>99.91</v>
      </c>
      <c r="Q6" s="21">
        <f t="shared" si="3"/>
        <v>2310</v>
      </c>
      <c r="R6" s="21">
        <f t="shared" si="3"/>
        <v>113352</v>
      </c>
      <c r="S6" s="21">
        <f t="shared" si="3"/>
        <v>43.43</v>
      </c>
      <c r="T6" s="21">
        <f t="shared" si="3"/>
        <v>2609.9899999999998</v>
      </c>
      <c r="U6" s="21">
        <f t="shared" si="3"/>
        <v>113142</v>
      </c>
      <c r="V6" s="21">
        <f t="shared" si="3"/>
        <v>43.43</v>
      </c>
      <c r="W6" s="21">
        <f t="shared" si="3"/>
        <v>2605.16</v>
      </c>
      <c r="X6" s="22">
        <f>IF(X7="",NA(),X7)</f>
        <v>107.81</v>
      </c>
      <c r="Y6" s="22">
        <f t="shared" ref="Y6:AG6" si="4">IF(Y7="",NA(),Y7)</f>
        <v>107.68</v>
      </c>
      <c r="Z6" s="22">
        <f t="shared" si="4"/>
        <v>102.49</v>
      </c>
      <c r="AA6" s="22">
        <f t="shared" si="4"/>
        <v>104.91</v>
      </c>
      <c r="AB6" s="22">
        <f t="shared" si="4"/>
        <v>101.83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226.97</v>
      </c>
      <c r="AU6" s="22">
        <f t="shared" ref="AU6:BC6" si="6">IF(AU7="",NA(),AU7)</f>
        <v>234.41</v>
      </c>
      <c r="AV6" s="22">
        <f t="shared" si="6"/>
        <v>256.87</v>
      </c>
      <c r="AW6" s="22">
        <f t="shared" si="6"/>
        <v>205.75</v>
      </c>
      <c r="AX6" s="22">
        <f t="shared" si="6"/>
        <v>207.62</v>
      </c>
      <c r="AY6" s="22">
        <f t="shared" si="6"/>
        <v>360.96</v>
      </c>
      <c r="AZ6" s="22">
        <f t="shared" si="6"/>
        <v>351.29</v>
      </c>
      <c r="BA6" s="22">
        <f t="shared" si="6"/>
        <v>364.24</v>
      </c>
      <c r="BB6" s="22">
        <f t="shared" si="6"/>
        <v>369.82</v>
      </c>
      <c r="BC6" s="22">
        <f t="shared" si="6"/>
        <v>355.75</v>
      </c>
      <c r="BD6" s="21" t="str">
        <f>IF(BD7="","",IF(BD7="-","【-】","【"&amp;SUBSTITUTE(TEXT(BD7,"#,##0.00"),"-","△")&amp;"】"))</f>
        <v>【239.69】</v>
      </c>
      <c r="BE6" s="22">
        <f>IF(BE7="",NA(),BE7)</f>
        <v>38.96</v>
      </c>
      <c r="BF6" s="22">
        <f t="shared" ref="BF6:BN6" si="7">IF(BF7="",NA(),BF7)</f>
        <v>33.11</v>
      </c>
      <c r="BG6" s="22">
        <f t="shared" si="7"/>
        <v>27.83</v>
      </c>
      <c r="BH6" s="22">
        <f t="shared" si="7"/>
        <v>22.36</v>
      </c>
      <c r="BI6" s="22">
        <f t="shared" si="7"/>
        <v>17.11</v>
      </c>
      <c r="BJ6" s="22">
        <f t="shared" si="7"/>
        <v>239.18</v>
      </c>
      <c r="BK6" s="22">
        <f t="shared" si="7"/>
        <v>236.29</v>
      </c>
      <c r="BL6" s="22">
        <f t="shared" si="7"/>
        <v>238.77</v>
      </c>
      <c r="BM6" s="22">
        <f t="shared" si="7"/>
        <v>218.57</v>
      </c>
      <c r="BN6" s="22">
        <f t="shared" si="7"/>
        <v>222.45</v>
      </c>
      <c r="BO6" s="21" t="str">
        <f>IF(BO7="","",IF(BO7="-","【-】","【"&amp;SUBSTITUTE(TEXT(BO7,"#,##0.00"),"-","△")&amp;"】"))</f>
        <v>【264.86】</v>
      </c>
      <c r="BP6" s="22">
        <f>IF(BP7="",NA(),BP7)</f>
        <v>98.69</v>
      </c>
      <c r="BQ6" s="22">
        <f t="shared" ref="BQ6:BY6" si="8">IF(BQ7="",NA(),BQ7)</f>
        <v>101.26</v>
      </c>
      <c r="BR6" s="22">
        <f t="shared" si="8"/>
        <v>95.72</v>
      </c>
      <c r="BS6" s="22">
        <f t="shared" si="8"/>
        <v>98.11</v>
      </c>
      <c r="BT6" s="22">
        <f t="shared" si="8"/>
        <v>94.79</v>
      </c>
      <c r="BU6" s="22">
        <f t="shared" si="8"/>
        <v>101.89</v>
      </c>
      <c r="BV6" s="22">
        <f t="shared" si="8"/>
        <v>104.33</v>
      </c>
      <c r="BW6" s="22">
        <f t="shared" si="8"/>
        <v>98.85</v>
      </c>
      <c r="BX6" s="22">
        <f t="shared" si="8"/>
        <v>101.78</v>
      </c>
      <c r="BY6" s="22">
        <f t="shared" si="8"/>
        <v>100.33</v>
      </c>
      <c r="BZ6" s="21" t="str">
        <f>IF(BZ7="","",IF(BZ7="-","【-】","【"&amp;SUBSTITUTE(TEXT(BZ7,"#,##0.00"),"-","△")&amp;"】"))</f>
        <v>【97.59】</v>
      </c>
      <c r="CA6" s="22">
        <f>IF(CA7="",NA(),CA7)</f>
        <v>137.58000000000001</v>
      </c>
      <c r="CB6" s="22">
        <f t="shared" ref="CB6:CJ6" si="9">IF(CB7="",NA(),CB7)</f>
        <v>139.88999999999999</v>
      </c>
      <c r="CC6" s="22">
        <f t="shared" si="9"/>
        <v>148.43</v>
      </c>
      <c r="CD6" s="22">
        <f t="shared" si="9"/>
        <v>144.97</v>
      </c>
      <c r="CE6" s="22">
        <f t="shared" si="9"/>
        <v>149.51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61.68</v>
      </c>
      <c r="CM6" s="22">
        <f t="shared" ref="CM6:CU6" si="10">IF(CM7="",NA(),CM7)</f>
        <v>60.93</v>
      </c>
      <c r="CN6" s="22">
        <f t="shared" si="10"/>
        <v>62.41</v>
      </c>
      <c r="CO6" s="22">
        <f t="shared" si="10"/>
        <v>60.48</v>
      </c>
      <c r="CP6" s="22">
        <f t="shared" si="10"/>
        <v>59.5</v>
      </c>
      <c r="CQ6" s="22">
        <f t="shared" si="10"/>
        <v>63.23</v>
      </c>
      <c r="CR6" s="22">
        <f t="shared" si="10"/>
        <v>62.59</v>
      </c>
      <c r="CS6" s="22">
        <f t="shared" si="10"/>
        <v>61.81</v>
      </c>
      <c r="CT6" s="22">
        <f t="shared" si="10"/>
        <v>62.35</v>
      </c>
      <c r="CU6" s="22">
        <f t="shared" si="10"/>
        <v>62.69</v>
      </c>
      <c r="CV6" s="21" t="str">
        <f>IF(CV7="","",IF(CV7="-","【-】","【"&amp;SUBSTITUTE(TEXT(CV7,"#,##0.00"),"-","△")&amp;"】"))</f>
        <v>【60.21】</v>
      </c>
      <c r="CW6" s="22">
        <f>IF(CW7="",NA(),CW7)</f>
        <v>92.69</v>
      </c>
      <c r="CX6" s="22">
        <f t="shared" ref="CX6:DF6" si="11">IF(CX7="",NA(),CX7)</f>
        <v>92.84</v>
      </c>
      <c r="CY6" s="22">
        <f t="shared" si="11"/>
        <v>89.49</v>
      </c>
      <c r="CZ6" s="22">
        <f t="shared" si="11"/>
        <v>91</v>
      </c>
      <c r="DA6" s="22">
        <f t="shared" si="11"/>
        <v>92.18</v>
      </c>
      <c r="DB6" s="22">
        <f t="shared" si="11"/>
        <v>89.35</v>
      </c>
      <c r="DC6" s="22">
        <f t="shared" si="11"/>
        <v>89.7</v>
      </c>
      <c r="DD6" s="22">
        <f t="shared" si="11"/>
        <v>89.24</v>
      </c>
      <c r="DE6" s="22">
        <f t="shared" si="11"/>
        <v>88.71</v>
      </c>
      <c r="DF6" s="22">
        <f t="shared" si="11"/>
        <v>88.32</v>
      </c>
      <c r="DG6" s="21" t="str">
        <f>IF(DG7="","",IF(DG7="-","【-】","【"&amp;SUBSTITUTE(TEXT(DG7,"#,##0.00"),"-","△")&amp;"】"))</f>
        <v>【89.21】</v>
      </c>
      <c r="DH6" s="22">
        <f>IF(DH7="",NA(),DH7)</f>
        <v>43.59</v>
      </c>
      <c r="DI6" s="22">
        <f t="shared" ref="DI6:DQ6" si="12">IF(DI7="",NA(),DI7)</f>
        <v>44.64</v>
      </c>
      <c r="DJ6" s="22">
        <f t="shared" si="12"/>
        <v>44.2</v>
      </c>
      <c r="DK6" s="22">
        <f t="shared" si="12"/>
        <v>44.58</v>
      </c>
      <c r="DL6" s="22">
        <f t="shared" si="12"/>
        <v>46.02</v>
      </c>
      <c r="DM6" s="22">
        <f t="shared" si="12"/>
        <v>49.62</v>
      </c>
      <c r="DN6" s="22">
        <f t="shared" si="12"/>
        <v>50.5</v>
      </c>
      <c r="DO6" s="22">
        <f t="shared" si="12"/>
        <v>51.28</v>
      </c>
      <c r="DP6" s="22">
        <f t="shared" si="12"/>
        <v>51.95</v>
      </c>
      <c r="DQ6" s="22">
        <f t="shared" si="12"/>
        <v>52.55</v>
      </c>
      <c r="DR6" s="21" t="str">
        <f>IF(DR7="","",IF(DR7="-","【-】","【"&amp;SUBSTITUTE(TEXT(DR7,"#,##0.00"),"-","△")&amp;"】"))</f>
        <v>【52.41】</v>
      </c>
      <c r="DS6" s="22">
        <f>IF(DS7="",NA(),DS7)</f>
        <v>8.9</v>
      </c>
      <c r="DT6" s="22">
        <f t="shared" ref="DT6:EB6" si="13">IF(DT7="",NA(),DT7)</f>
        <v>11.87</v>
      </c>
      <c r="DU6" s="22">
        <f t="shared" si="13"/>
        <v>11.73</v>
      </c>
      <c r="DV6" s="22">
        <f t="shared" si="13"/>
        <v>13.3</v>
      </c>
      <c r="DW6" s="22">
        <f t="shared" si="13"/>
        <v>15.74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0.69</v>
      </c>
      <c r="EE6" s="22">
        <f t="shared" ref="EE6:EM6" si="14">IF(EE7="",NA(),EE7)</f>
        <v>0.94</v>
      </c>
      <c r="EF6" s="22">
        <f t="shared" si="14"/>
        <v>1.06</v>
      </c>
      <c r="EG6" s="22">
        <f t="shared" si="14"/>
        <v>2.84</v>
      </c>
      <c r="EH6" s="22">
        <f t="shared" si="14"/>
        <v>0.47</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232220</v>
      </c>
      <c r="D7" s="24">
        <v>46</v>
      </c>
      <c r="E7" s="24">
        <v>1</v>
      </c>
      <c r="F7" s="24">
        <v>0</v>
      </c>
      <c r="G7" s="24">
        <v>1</v>
      </c>
      <c r="H7" s="24" t="s">
        <v>93</v>
      </c>
      <c r="I7" s="24" t="s">
        <v>94</v>
      </c>
      <c r="J7" s="24" t="s">
        <v>95</v>
      </c>
      <c r="K7" s="24" t="s">
        <v>96</v>
      </c>
      <c r="L7" s="24" t="s">
        <v>97</v>
      </c>
      <c r="M7" s="24" t="s">
        <v>98</v>
      </c>
      <c r="N7" s="25" t="s">
        <v>99</v>
      </c>
      <c r="O7" s="25">
        <v>94.96</v>
      </c>
      <c r="P7" s="25">
        <v>99.91</v>
      </c>
      <c r="Q7" s="25">
        <v>2310</v>
      </c>
      <c r="R7" s="25">
        <v>113352</v>
      </c>
      <c r="S7" s="25">
        <v>43.43</v>
      </c>
      <c r="T7" s="25">
        <v>2609.9899999999998</v>
      </c>
      <c r="U7" s="25">
        <v>113142</v>
      </c>
      <c r="V7" s="25">
        <v>43.43</v>
      </c>
      <c r="W7" s="25">
        <v>2605.16</v>
      </c>
      <c r="X7" s="25">
        <v>107.81</v>
      </c>
      <c r="Y7" s="25">
        <v>107.68</v>
      </c>
      <c r="Z7" s="25">
        <v>102.49</v>
      </c>
      <c r="AA7" s="25">
        <v>104.91</v>
      </c>
      <c r="AB7" s="25">
        <v>101.83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226.97</v>
      </c>
      <c r="AU7" s="25">
        <v>234.41</v>
      </c>
      <c r="AV7" s="25">
        <v>256.87</v>
      </c>
      <c r="AW7" s="25">
        <v>205.75</v>
      </c>
      <c r="AX7" s="25">
        <v>207.62</v>
      </c>
      <c r="AY7" s="25">
        <v>360.96</v>
      </c>
      <c r="AZ7" s="25">
        <v>351.29</v>
      </c>
      <c r="BA7" s="25">
        <v>364.24</v>
      </c>
      <c r="BB7" s="25">
        <v>369.82</v>
      </c>
      <c r="BC7" s="25">
        <v>355.75</v>
      </c>
      <c r="BD7" s="25">
        <v>239.69</v>
      </c>
      <c r="BE7" s="25">
        <v>38.96</v>
      </c>
      <c r="BF7" s="25">
        <v>33.11</v>
      </c>
      <c r="BG7" s="25">
        <v>27.83</v>
      </c>
      <c r="BH7" s="25">
        <v>22.36</v>
      </c>
      <c r="BI7" s="25">
        <v>17.11</v>
      </c>
      <c r="BJ7" s="25">
        <v>239.18</v>
      </c>
      <c r="BK7" s="25">
        <v>236.29</v>
      </c>
      <c r="BL7" s="25">
        <v>238.77</v>
      </c>
      <c r="BM7" s="25">
        <v>218.57</v>
      </c>
      <c r="BN7" s="25">
        <v>222.45</v>
      </c>
      <c r="BO7" s="25">
        <v>264.86</v>
      </c>
      <c r="BP7" s="25">
        <v>98.69</v>
      </c>
      <c r="BQ7" s="25">
        <v>101.26</v>
      </c>
      <c r="BR7" s="25">
        <v>95.72</v>
      </c>
      <c r="BS7" s="25">
        <v>98.11</v>
      </c>
      <c r="BT7" s="25">
        <v>94.79</v>
      </c>
      <c r="BU7" s="25">
        <v>101.89</v>
      </c>
      <c r="BV7" s="25">
        <v>104.33</v>
      </c>
      <c r="BW7" s="25">
        <v>98.85</v>
      </c>
      <c r="BX7" s="25">
        <v>101.78</v>
      </c>
      <c r="BY7" s="25">
        <v>100.33</v>
      </c>
      <c r="BZ7" s="25">
        <v>97.59</v>
      </c>
      <c r="CA7" s="25">
        <v>137.58000000000001</v>
      </c>
      <c r="CB7" s="25">
        <v>139.88999999999999</v>
      </c>
      <c r="CC7" s="25">
        <v>148.43</v>
      </c>
      <c r="CD7" s="25">
        <v>144.97</v>
      </c>
      <c r="CE7" s="25">
        <v>149.51</v>
      </c>
      <c r="CF7" s="25">
        <v>156.32</v>
      </c>
      <c r="CG7" s="25">
        <v>157.4</v>
      </c>
      <c r="CH7" s="25">
        <v>162.61000000000001</v>
      </c>
      <c r="CI7" s="25">
        <v>163.94</v>
      </c>
      <c r="CJ7" s="25">
        <v>169.31</v>
      </c>
      <c r="CK7" s="25">
        <v>181.66</v>
      </c>
      <c r="CL7" s="25">
        <v>61.68</v>
      </c>
      <c r="CM7" s="25">
        <v>60.93</v>
      </c>
      <c r="CN7" s="25">
        <v>62.41</v>
      </c>
      <c r="CO7" s="25">
        <v>60.48</v>
      </c>
      <c r="CP7" s="25">
        <v>59.5</v>
      </c>
      <c r="CQ7" s="25">
        <v>63.23</v>
      </c>
      <c r="CR7" s="25">
        <v>62.59</v>
      </c>
      <c r="CS7" s="25">
        <v>61.81</v>
      </c>
      <c r="CT7" s="25">
        <v>62.35</v>
      </c>
      <c r="CU7" s="25">
        <v>62.69</v>
      </c>
      <c r="CV7" s="25">
        <v>60.21</v>
      </c>
      <c r="CW7" s="25">
        <v>92.69</v>
      </c>
      <c r="CX7" s="25">
        <v>92.84</v>
      </c>
      <c r="CY7" s="25">
        <v>89.49</v>
      </c>
      <c r="CZ7" s="25">
        <v>91</v>
      </c>
      <c r="DA7" s="25">
        <v>92.18</v>
      </c>
      <c r="DB7" s="25">
        <v>89.35</v>
      </c>
      <c r="DC7" s="25">
        <v>89.7</v>
      </c>
      <c r="DD7" s="25">
        <v>89.24</v>
      </c>
      <c r="DE7" s="25">
        <v>88.71</v>
      </c>
      <c r="DF7" s="25">
        <v>88.32</v>
      </c>
      <c r="DG7" s="25">
        <v>89.21</v>
      </c>
      <c r="DH7" s="25">
        <v>43.59</v>
      </c>
      <c r="DI7" s="25">
        <v>44.64</v>
      </c>
      <c r="DJ7" s="25">
        <v>44.2</v>
      </c>
      <c r="DK7" s="25">
        <v>44.58</v>
      </c>
      <c r="DL7" s="25">
        <v>46.02</v>
      </c>
      <c r="DM7" s="25">
        <v>49.62</v>
      </c>
      <c r="DN7" s="25">
        <v>50.5</v>
      </c>
      <c r="DO7" s="25">
        <v>51.28</v>
      </c>
      <c r="DP7" s="25">
        <v>51.95</v>
      </c>
      <c r="DQ7" s="25">
        <v>52.55</v>
      </c>
      <c r="DR7" s="25">
        <v>52.41</v>
      </c>
      <c r="DS7" s="25">
        <v>8.9</v>
      </c>
      <c r="DT7" s="25">
        <v>11.87</v>
      </c>
      <c r="DU7" s="25">
        <v>11.73</v>
      </c>
      <c r="DV7" s="25">
        <v>13.3</v>
      </c>
      <c r="DW7" s="25">
        <v>15.74</v>
      </c>
      <c r="DX7" s="25">
        <v>19.510000000000002</v>
      </c>
      <c r="DY7" s="25">
        <v>21.19</v>
      </c>
      <c r="DZ7" s="25">
        <v>22.64</v>
      </c>
      <c r="EA7" s="25">
        <v>24.49</v>
      </c>
      <c r="EB7" s="25">
        <v>25.85</v>
      </c>
      <c r="EC7" s="25">
        <v>26.78</v>
      </c>
      <c r="ED7" s="25">
        <v>0.69</v>
      </c>
      <c r="EE7" s="25">
        <v>0.94</v>
      </c>
      <c r="EF7" s="25">
        <v>1.06</v>
      </c>
      <c r="EG7" s="25">
        <v>2.84</v>
      </c>
      <c r="EH7" s="25">
        <v>0.47</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2026-02-20T01:49:44Z</cp:lastPrinted>
  <dcterms:created xsi:type="dcterms:W3CDTF">2025-12-12T09:18:27Z</dcterms:created>
  <dcterms:modified xsi:type="dcterms:W3CDTF">2026-02-20T01:49:46Z</dcterms:modified>
  <cp:category/>
</cp:coreProperties>
</file>