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ilesv10\10総務部\15財政課\ファイリング\財政チーム\R7年度（2025年度）\D0財務総括\05公営企業\00-02照会回答\080114【２月４日（水）〆】公営企業に係る経営比較分析表（令和６年度決算）の分析について\３．県回答\"/>
    </mc:Choice>
  </mc:AlternateContent>
  <xr:revisionPtr revIDLastSave="0" documentId="13_ncr:1_{0305FE6E-5DAB-4F52-9963-F888F31667FB}" xr6:coauthVersionLast="47" xr6:coauthVersionMax="47" xr10:uidLastSave="{00000000-0000-0000-0000-000000000000}"/>
  <workbookProtection workbookAlgorithmName="SHA-512" workbookHashValue="cZPZbZyMnIL083rJpd8TvY1BPAVeTp0QCUcJ5jtfsABzwWBu0app1u1HtfeSRZNnsAIWW309IQ7AuynZinqPpQ==" workbookSaltValue="NYIZvoZQY7AIyVD5JPYPaQ==" workbookSpinCount="100000" lockStructure="1"/>
  <bookViews>
    <workbookView xWindow="-19320" yWindow="-3915" windowWidth="19440" windowHeight="1488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O6" i="5"/>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BB10" i="4"/>
  <c r="AT10" i="4"/>
  <c r="AL10" i="4"/>
  <c r="W10" i="4"/>
  <c r="P10" i="4"/>
  <c r="I10" i="4"/>
  <c r="BB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<sst xmlns="http://schemas.openxmlformats.org/spreadsheetml/2006/main" count="228" uniqueCount="114">
  <si>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</si>
  <si>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</si>
  <si>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</si>
  <si>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</si>
  <si>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</si>
  <si>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</si>
  <si>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</si>
  <si>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</si>
  <si>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</si>
  <si>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</si>
  <si>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</si>
  <si>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</si>
  <si>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</si>
  <si>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</si>
  <si>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</si>
  <si>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</si>
  <si>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</si>
  <si>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</si>
  <si>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</si>
  <si>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</si>
  <si>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</si>
  <si>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</si>
  <si>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</si>
  <si>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</si>
  <si>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</si>
  <si>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</si>
  <si>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</si>
  <si>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</si>
  <si>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</si>
  <si>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</si>
  <si>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</si>
  <si>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</si>
  <si>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</si>
  <si>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</si>
  <si>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</si>
  <si>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</si>
  <si>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</si>
  <si>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</si>
  <si>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</si>
  <si>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</si>
  <si>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</si>
  <si>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</si>
  <si>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</si>
  <si>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</si>
  <si>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</si>
  <si>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</si>
  <si>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</si>
  <si>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</si>
  <si>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</si>
  <si>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</si>
  <si>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</si>
  <si>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</si>
  <si>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</si>
  <si>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</si>
  <si>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</si>
  <si>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</si>
  <si>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</si>
  <si>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</si>
  <si>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</si>
  <si>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</si>
  <si>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</si>
  <si>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</si>
  <si>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</si>
  <si>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</si>
  <si>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</si>
  <si>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</si>
  <si>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</si>
  <si>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</si>
  <si>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</si>
  <si>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</si>
  <si>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</si>
  <si>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</si>
  <si>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</si>
  <si>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</si>
  <si>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</si>
  <si>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</si>
  <si>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</si>
  <si>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</si>
  <si>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</si>
  <si>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</si>
  <si>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</si>
  <si>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</si>
  <si>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</si>
  <si>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</si>
  <si>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</si>
  <si>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</si>
  <si>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</si>
  <si>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</si>
  <si>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</si>
  <si>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</si>
  <si>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</si>
  <si>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</si>
  <si>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</si>
  <si>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知多市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</si>
  <si>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</si>
  <si>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</si>
  <si>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</si>
  <si>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</si>
  <si>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</si>
  <si>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</si>
  <si>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</si>
  <si>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</si>
  <si>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</si>
  <si>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</si>
  <si>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</si>
  <si>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</si>
  <si>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</si>
  <si>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</si>
  <si>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</si>
  <si>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</si>
  <si>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</si>
  <si>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人口減少や節水機器の普及などにより水需要の伸びは期待できないため、これまでの整備により増大した資産をいかに維持し、持続可能な水道事業であり続けるかが重要な課題です。
更新投資に必要な資金を確保するため、企業債借入の方法や料金改定、適正な施設規模について検討し、今後も適宜見直しを図りながら、取組を着実に実行していきます。
また、将来の施設のあり方を踏まえて策定した水道施設整備基本計画とも整合を図った知多市新水道ビジョンの内容に沿って事業を進め、安全で安心な水の安定供給に努めます。</t>
    <rPh sb="110" eb="114">
      <t>リョウキンカイテイ</t>
    </rPh>
    <rPh sb="115" eb="117">
      <t>テキセイ</t>
    </rPh>
    <rPh sb="118" eb="120">
      <t>シセツ</t>
    </rPh>
    <rPh sb="120" eb="122">
      <t>キボ</t>
    </rPh>
    <rPh sb="200" eb="203">
      <t>チタシ</t>
    </rPh>
    <phoneticPr fontId="4"/>
  </si>
  <si>
    <t>①経常収支比率は100%以上で、費用が収益で賄われています。しかし、昨年度と比べ有収水量が減ったことで給水収益が減となり、営業費用も増加したため、3.86ポイントの減となっています。
③流動比率は100%以上ではありますが、資金残高が相対的に低い水準であることから、全国平均及び類似団体平均値を下回っています。今後も将来の更新需要に備え、内部留保資金を確保する必要があります。
④企業債残高対給水収益比率は、基幹配水管の耐震化の財源とするため平成26年度から継続して借り入れている企業債の残高が増加し、その増加率が給水収益の増加率を上回ったため、8.11ポイントの増となりました。今後は、起債額を抑えながら計画的に借入を行う予定です。
⑤料金回収率は、令和３年度の料金改定の効果から、全国平均及び類似団体平均値を上回っています。しかし、給水収益の減により昨年度と比べ4.78ポイントの減となっています。
⑥給水原価は、有収水量が減少する中、全国平均及び類似団体平均値を下回っています。
⑦施設利用率は、年間配水量が増加したため、0.92ポイントの増となりました。
⑧有収率は、前年度と比べて0.73ポイントの減となりましたが、平均値を上回る水準を維持しています。更なる向上を目指し、計画的に老朽管の更新を進めていきます。</t>
    <rPh sb="40" eb="44">
      <t>ユウシュウスイリョウ</t>
    </rPh>
    <rPh sb="61" eb="65">
      <t>エイギョウヒヨウ</t>
    </rPh>
    <rPh sb="66" eb="68">
      <t>ゾウカ</t>
    </rPh>
    <rPh sb="137" eb="138">
      <t>オヨ</t>
    </rPh>
    <rPh sb="233" eb="234">
      <t>カ</t>
    </rPh>
    <rPh sb="235" eb="236">
      <t>イ</t>
    </rPh>
    <rPh sb="244" eb="246">
      <t>ザンダカ</t>
    </rPh>
    <rPh sb="337" eb="339">
      <t>コウカ</t>
    </rPh>
    <rPh sb="434" eb="436">
      <t>シタマワ</t>
    </rPh>
    <rPh sb="451" eb="453">
      <t>ネンカン</t>
    </rPh>
    <rPh sb="457" eb="459">
      <t>ゾウカ</t>
    </rPh>
    <rPh sb="473" eb="474">
      <t>ゾウ</t>
    </rPh>
    <phoneticPr fontId="4"/>
  </si>
  <si>
    <t>①有形固定資産減価償却率は、昨年度より0.62ポイント減となっており、全国平均及び類似団体平均値を下回っています。
②管路経年化率は、配水管の老朽化対策を継続して実施しているものの、耐用年数を迎える延長が布設替延長を上回り、老朽化の進行に追い付いていないことによって0.90ポイントの増となっています。
③管路更新率は、前年度は布設替工事を多く実施したため上昇しましたが、今年度は0.37ポイント低下しています。急激な老朽化に対応するため、さらにペースを上げて老朽管更新を行うことが重要課題となっていますが、工事費や工事担当職員の確保が懸案事項となっています。</t>
    <rPh sb="160" eb="162">
      <t>ゼンネン</t>
    </rPh>
    <rPh sb="227" eb="228">
      <t>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</si>
</sst>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0.47</c:v>
                </c:pt>
                <c:pt idx="1">
                  <c:v>0.74</c:v>
                </c:pt>
                <c:pt idx="2">
                  <c:v>0.69</c:v>
                </c:pt>
                <c:pt idx="3">
                  <c:v>1.03</c:v>
                </c:pt>
                <c:pt idx="4">
                  <c:v>0.66</c:v>
                </c:pt>
              </c:numCache>
            </c:numRef>
          </c:val>
          <c:extLst>
            <c:ext xmlns:c16="http://schemas.microsoft.com/office/drawing/2014/chart" uri="{C3380CC4-5D6E-409C-BE32-E72D297353CC}">
              <c16:uniqueId val="{00000000-7967-4673-9477-60282283BDF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7967-4673-9477-60282283BDF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86.61</c:v>
                </c:pt>
                <c:pt idx="1">
                  <c:v>86.41</c:v>
                </c:pt>
                <c:pt idx="2">
                  <c:v>84.48</c:v>
                </c:pt>
                <c:pt idx="3">
                  <c:v>84.49</c:v>
                </c:pt>
                <c:pt idx="4">
                  <c:v>85.41</c:v>
                </c:pt>
              </c:numCache>
            </c:numRef>
          </c:val>
          <c:extLst>
            <c:ext xmlns:c16="http://schemas.microsoft.com/office/drawing/2014/chart" uri="{C3380CC4-5D6E-409C-BE32-E72D297353CC}">
              <c16:uniqueId val="{00000000-7E69-49EC-B44B-348D0BCB1CB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7E69-49EC-B44B-348D0BCB1CB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93.81</c:v>
                </c:pt>
                <c:pt idx="1">
                  <c:v>93.48</c:v>
                </c:pt>
                <c:pt idx="2">
                  <c:v>94.67</c:v>
                </c:pt>
                <c:pt idx="3">
                  <c:v>93.93</c:v>
                </c:pt>
                <c:pt idx="4">
                  <c:v>93.2</c:v>
                </c:pt>
              </c:numCache>
            </c:numRef>
          </c:val>
          <c:extLst>
            <c:ext xmlns:c16="http://schemas.microsoft.com/office/drawing/2014/chart" uri="{C3380CC4-5D6E-409C-BE32-E72D297353CC}">
              <c16:uniqueId val="{00000000-38D2-40B0-82DE-FE6BAF144DF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38D2-40B0-82DE-FE6BAF144DF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108.68</c:v>
                </c:pt>
                <c:pt idx="1">
                  <c:v>112.92</c:v>
                </c:pt>
                <c:pt idx="2">
                  <c:v>116.53</c:v>
                </c:pt>
                <c:pt idx="3">
                  <c:v>115.54</c:v>
                </c:pt>
                <c:pt idx="4">
                  <c:v>111.68</c:v>
                </c:pt>
              </c:numCache>
            </c:numRef>
          </c:val>
          <c:extLst>
            <c:ext xmlns:c16="http://schemas.microsoft.com/office/drawing/2014/chart" uri="{C3380CC4-5D6E-409C-BE32-E72D297353CC}">
              <c16:uniqueId val="{00000000-5B18-4B48-A01B-D764002092F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5B18-4B48-A01B-D764002092F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47.7</c:v>
                </c:pt>
                <c:pt idx="1">
                  <c:v>48.12</c:v>
                </c:pt>
                <c:pt idx="2">
                  <c:v>48.12</c:v>
                </c:pt>
                <c:pt idx="3">
                  <c:v>47.66</c:v>
                </c:pt>
                <c:pt idx="4">
                  <c:v>47.04</c:v>
                </c:pt>
              </c:numCache>
            </c:numRef>
          </c:val>
          <c:extLst>
            <c:ext xmlns:c16="http://schemas.microsoft.com/office/drawing/2014/chart" uri="{C3380CC4-5D6E-409C-BE32-E72D297353CC}">
              <c16:uniqueId val="{00000000-6674-482E-8242-87ED52C036B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6674-482E-8242-87ED52C036B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24.1</c:v>
                </c:pt>
                <c:pt idx="1">
                  <c:v>26.9</c:v>
                </c:pt>
                <c:pt idx="2">
                  <c:v>28.57</c:v>
                </c:pt>
                <c:pt idx="3">
                  <c:v>31.24</c:v>
                </c:pt>
                <c:pt idx="4">
                  <c:v>32.14</c:v>
                </c:pt>
              </c:numCache>
            </c:numRef>
          </c:val>
          <c:extLst>
            <c:ext xmlns:c16="http://schemas.microsoft.com/office/drawing/2014/chart" uri="{C3380CC4-5D6E-409C-BE32-E72D297353CC}">
              <c16:uniqueId val="{00000000-7108-4038-9103-D572FA74FD2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7108-4038-9103-D572FA74FD2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0E-48AD-A0F9-8C936F17768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C10E-48AD-A0F9-8C936F17768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148.46</c:v>
                </c:pt>
                <c:pt idx="1">
                  <c:v>207.91</c:v>
                </c:pt>
                <c:pt idx="2">
                  <c:v>169.94</c:v>
                </c:pt>
                <c:pt idx="3">
                  <c:v>173.92</c:v>
                </c:pt>
                <c:pt idx="4">
                  <c:v>134.09</c:v>
                </c:pt>
              </c:numCache>
            </c:numRef>
          </c:val>
          <c:extLst>
            <c:ext xmlns:c16="http://schemas.microsoft.com/office/drawing/2014/chart" uri="{C3380CC4-5D6E-409C-BE32-E72D297353CC}">
              <c16:uniqueId val="{00000000-B229-4A1E-B57E-07C7BF0DD9B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B229-4A1E-B57E-07C7BF0DD9B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153.11000000000001</c:v>
                </c:pt>
                <c:pt idx="1">
                  <c:v>146.47</c:v>
                </c:pt>
                <c:pt idx="2">
                  <c:v>149.04</c:v>
                </c:pt>
                <c:pt idx="3">
                  <c:v>157.76</c:v>
                </c:pt>
                <c:pt idx="4">
                  <c:v>165.87</c:v>
                </c:pt>
              </c:numCache>
            </c:numRef>
          </c:val>
          <c:extLst>
            <c:ext xmlns:c16="http://schemas.microsoft.com/office/drawing/2014/chart" uri="{C3380CC4-5D6E-409C-BE32-E72D297353CC}">
              <c16:uniqueId val="{00000000-5A31-460F-B94A-34A19BAF818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5A31-460F-B94A-34A19BAF818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95.49</c:v>
                </c:pt>
                <c:pt idx="1">
                  <c:v>107.08</c:v>
                </c:pt>
                <c:pt idx="2">
                  <c:v>112.9</c:v>
                </c:pt>
                <c:pt idx="3">
                  <c:v>112.44</c:v>
                </c:pt>
                <c:pt idx="4">
                  <c:v>107.66</c:v>
                </c:pt>
              </c:numCache>
            </c:numRef>
          </c:val>
          <c:extLst>
            <c:ext xmlns:c16="http://schemas.microsoft.com/office/drawing/2014/chart" uri="{C3380CC4-5D6E-409C-BE32-E72D297353CC}">
              <c16:uniqueId val="{00000000-A75E-4943-9E5F-B42D92A6A90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A75E-4943-9E5F-B42D92A6A90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114.15</c:v>
                </c:pt>
                <c:pt idx="1">
                  <c:v>117.25</c:v>
                </c:pt>
                <c:pt idx="2">
                  <c:v>116.69</c:v>
                </c:pt>
                <c:pt idx="3">
                  <c:v>117.65</c:v>
                </c:pt>
                <c:pt idx="4">
                  <c:v>123.35</c:v>
                </c:pt>
              </c:numCache>
            </c:numRef>
          </c:val>
          <c:extLst>
            <c:ext xmlns:c16="http://schemas.microsoft.com/office/drawing/2014/chart" uri="{C3380CC4-5D6E-409C-BE32-E72D297353CC}">
              <c16:uniqueId val="{00000000-3C2A-4E65-B625-6DB80663A4D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3C2A-4E65-B625-6DB80663A4D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愛知県　知多市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83017</v>
      </c>
      <c r="AM8" s="44"/>
      <c r="AN8" s="44"/>
      <c r="AO8" s="44"/>
      <c r="AP8" s="44"/>
      <c r="AQ8" s="44"/>
      <c r="AR8" s="44"/>
      <c r="AS8" s="44"/>
      <c r="AT8" s="45">
        <f>データ!$S$6</f>
        <v>45.9</v>
      </c>
      <c r="AU8" s="46"/>
      <c r="AV8" s="46"/>
      <c r="AW8" s="46"/>
      <c r="AX8" s="46"/>
      <c r="AY8" s="46"/>
      <c r="AZ8" s="46"/>
      <c r="BA8" s="46"/>
      <c r="BB8" s="47">
        <f>データ!$T$6</f>
        <v>1808.65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72.95</v>
      </c>
      <c r="J10" s="46"/>
      <c r="K10" s="46"/>
      <c r="L10" s="46"/>
      <c r="M10" s="46"/>
      <c r="N10" s="46"/>
      <c r="O10" s="80"/>
      <c r="P10" s="47">
        <f>データ!$P$6</f>
        <v>99.96</v>
      </c>
      <c r="Q10" s="47"/>
      <c r="R10" s="47"/>
      <c r="S10" s="47"/>
      <c r="T10" s="47"/>
      <c r="U10" s="47"/>
      <c r="V10" s="47"/>
      <c r="W10" s="44">
        <f>データ!$Q$6</f>
        <v>2486</v>
      </c>
      <c r="X10" s="44"/>
      <c r="Y10" s="44"/>
      <c r="Z10" s="44"/>
      <c r="AA10" s="44"/>
      <c r="AB10" s="44"/>
      <c r="AC10" s="44"/>
      <c r="AD10" s="2"/>
      <c r="AE10" s="2"/>
      <c r="AF10" s="2"/>
      <c r="AG10" s="2"/>
      <c r="AH10" s="2"/>
      <c r="AI10" s="2"/>
      <c r="AJ10" s="2"/>
      <c r="AK10" s="2"/>
      <c r="AL10" s="44">
        <f>データ!$U$6</f>
        <v>82761</v>
      </c>
      <c r="AM10" s="44"/>
      <c r="AN10" s="44"/>
      <c r="AO10" s="44"/>
      <c r="AP10" s="44"/>
      <c r="AQ10" s="44"/>
      <c r="AR10" s="44"/>
      <c r="AS10" s="44"/>
      <c r="AT10" s="45">
        <f>データ!$V$6</f>
        <v>45.9</v>
      </c>
      <c r="AU10" s="46"/>
      <c r="AV10" s="46"/>
      <c r="AW10" s="46"/>
      <c r="AX10" s="46"/>
      <c r="AY10" s="46"/>
      <c r="AZ10" s="46"/>
      <c r="BA10" s="46"/>
      <c r="BB10" s="47">
        <f>データ!$W$6</f>
        <v>1803.07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113</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ozVUOHRiMnOZsYexByH87n8W4p4aTxK06ZGUrJfa77VVJQugPAe8uD+CjGk9fXq6wun3vDttuk9mkBHN9sCUXQ==" saltValue="uhcCwPQJEFb/FigMVK12/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232246</v>
      </c>
      <c r="D6" s="20">
        <f t="shared" si="3"/>
        <v>46</v>
      </c>
      <c r="E6" s="20">
        <f t="shared" si="3"/>
        <v>1</v>
      </c>
      <c r="F6" s="20">
        <f t="shared" si="3"/>
        <v>0</v>
      </c>
      <c r="G6" s="20">
        <f t="shared" si="3"/>
        <v>1</v>
      </c>
      <c r="H6" s="20" t="str">
        <f t="shared" si="3"/>
        <v>愛知県　知多市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72.95</v>
      </c>
      <c r="P6" s="21">
        <f t="shared" si="3"/>
        <v>99.96</v>
      </c>
      <c r="Q6" s="21">
        <f t="shared" si="3"/>
        <v>2486</v>
      </c>
      <c r="R6" s="21">
        <f t="shared" si="3"/>
        <v>83017</v>
      </c>
      <c r="S6" s="21">
        <f t="shared" si="3"/>
        <v>45.9</v>
      </c>
      <c r="T6" s="21">
        <f t="shared" si="3"/>
        <v>1808.65</v>
      </c>
      <c r="U6" s="21">
        <f t="shared" si="3"/>
        <v>82761</v>
      </c>
      <c r="V6" s="21">
        <f t="shared" si="3"/>
        <v>45.9</v>
      </c>
      <c r="W6" s="21">
        <f t="shared" si="3"/>
        <v>1803.07</v>
      </c>
      <c r="X6" s="22">
        <f>IF(X7="",NA(),X7)</f>
        <v>108.68</v>
      </c>
      <c r="Y6" s="22">
        <f t="shared" ref="Y6:AG6" si="4">IF(Y7="",NA(),Y7)</f>
        <v>112.92</v>
      </c>
      <c r="Z6" s="22">
        <f t="shared" si="4"/>
        <v>116.53</v>
      </c>
      <c r="AA6" s="22">
        <f t="shared" si="4"/>
        <v>115.54</v>
      </c>
      <c r="AB6" s="22">
        <f t="shared" si="4"/>
        <v>111.68</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148.46</v>
      </c>
      <c r="AU6" s="22">
        <f t="shared" ref="AU6:BC6" si="6">IF(AU7="",NA(),AU7)</f>
        <v>207.91</v>
      </c>
      <c r="AV6" s="22">
        <f t="shared" si="6"/>
        <v>169.94</v>
      </c>
      <c r="AW6" s="22">
        <f t="shared" si="6"/>
        <v>173.92</v>
      </c>
      <c r="AX6" s="22">
        <f t="shared" si="6"/>
        <v>134.09</v>
      </c>
      <c r="AY6" s="22">
        <f t="shared" si="6"/>
        <v>350.79</v>
      </c>
      <c r="AZ6" s="22">
        <f t="shared" si="6"/>
        <v>354.57</v>
      </c>
      <c r="BA6" s="22">
        <f t="shared" si="6"/>
        <v>357.74</v>
      </c>
      <c r="BB6" s="22">
        <f t="shared" si="6"/>
        <v>344.88</v>
      </c>
      <c r="BC6" s="22">
        <f t="shared" si="6"/>
        <v>326.02</v>
      </c>
      <c r="BD6" s="21" t="str">
        <f>IF(BD7="","",IF(BD7="-","【-】","【"&amp;SUBSTITUTE(TEXT(BD7,"#,##0.00"),"-","△")&amp;"】"))</f>
        <v>【239.69】</v>
      </c>
      <c r="BE6" s="22">
        <f>IF(BE7="",NA(),BE7)</f>
        <v>153.11000000000001</v>
      </c>
      <c r="BF6" s="22">
        <f t="shared" ref="BF6:BN6" si="7">IF(BF7="",NA(),BF7)</f>
        <v>146.47</v>
      </c>
      <c r="BG6" s="22">
        <f t="shared" si="7"/>
        <v>149.04</v>
      </c>
      <c r="BH6" s="22">
        <f t="shared" si="7"/>
        <v>157.76</v>
      </c>
      <c r="BI6" s="22">
        <f t="shared" si="7"/>
        <v>165.87</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95.49</v>
      </c>
      <c r="BQ6" s="22">
        <f t="shared" ref="BQ6:BY6" si="8">IF(BQ7="",NA(),BQ7)</f>
        <v>107.08</v>
      </c>
      <c r="BR6" s="22">
        <f t="shared" si="8"/>
        <v>112.9</v>
      </c>
      <c r="BS6" s="22">
        <f t="shared" si="8"/>
        <v>112.44</v>
      </c>
      <c r="BT6" s="22">
        <f t="shared" si="8"/>
        <v>107.66</v>
      </c>
      <c r="BU6" s="22">
        <f t="shared" si="8"/>
        <v>100.85</v>
      </c>
      <c r="BV6" s="22">
        <f t="shared" si="8"/>
        <v>103.79</v>
      </c>
      <c r="BW6" s="22">
        <f t="shared" si="8"/>
        <v>98.3</v>
      </c>
      <c r="BX6" s="22">
        <f t="shared" si="8"/>
        <v>98.89</v>
      </c>
      <c r="BY6" s="22">
        <f t="shared" si="8"/>
        <v>99.25</v>
      </c>
      <c r="BZ6" s="21" t="str">
        <f>IF(BZ7="","",IF(BZ7="-","【-】","【"&amp;SUBSTITUTE(TEXT(BZ7,"#,##0.00"),"-","△")&amp;"】"))</f>
        <v>【97.59】</v>
      </c>
      <c r="CA6" s="22">
        <f>IF(CA7="",NA(),CA7)</f>
        <v>114.15</v>
      </c>
      <c r="CB6" s="22">
        <f t="shared" ref="CB6:CJ6" si="9">IF(CB7="",NA(),CB7)</f>
        <v>117.25</v>
      </c>
      <c r="CC6" s="22">
        <f t="shared" si="9"/>
        <v>116.69</v>
      </c>
      <c r="CD6" s="22">
        <f t="shared" si="9"/>
        <v>117.65</v>
      </c>
      <c r="CE6" s="22">
        <f t="shared" si="9"/>
        <v>123.35</v>
      </c>
      <c r="CF6" s="22">
        <f t="shared" si="9"/>
        <v>167.1</v>
      </c>
      <c r="CG6" s="22">
        <f t="shared" si="9"/>
        <v>167.86</v>
      </c>
      <c r="CH6" s="22">
        <f t="shared" si="9"/>
        <v>173.68</v>
      </c>
      <c r="CI6" s="22">
        <f t="shared" si="9"/>
        <v>174.52</v>
      </c>
      <c r="CJ6" s="22">
        <f t="shared" si="9"/>
        <v>178.92</v>
      </c>
      <c r="CK6" s="21" t="str">
        <f>IF(CK7="","",IF(CK7="-","【-】","【"&amp;SUBSTITUTE(TEXT(CK7,"#,##0.00"),"-","△")&amp;"】"))</f>
        <v>【181.66】</v>
      </c>
      <c r="CL6" s="22">
        <f>IF(CL7="",NA(),CL7)</f>
        <v>86.61</v>
      </c>
      <c r="CM6" s="22">
        <f t="shared" ref="CM6:CU6" si="10">IF(CM7="",NA(),CM7)</f>
        <v>86.41</v>
      </c>
      <c r="CN6" s="22">
        <f t="shared" si="10"/>
        <v>84.48</v>
      </c>
      <c r="CO6" s="22">
        <f t="shared" si="10"/>
        <v>84.49</v>
      </c>
      <c r="CP6" s="22">
        <f t="shared" si="10"/>
        <v>85.41</v>
      </c>
      <c r="CQ6" s="22">
        <f t="shared" si="10"/>
        <v>59.91</v>
      </c>
      <c r="CR6" s="22">
        <f t="shared" si="10"/>
        <v>59.4</v>
      </c>
      <c r="CS6" s="22">
        <f t="shared" si="10"/>
        <v>59.24</v>
      </c>
      <c r="CT6" s="22">
        <f t="shared" si="10"/>
        <v>58.77</v>
      </c>
      <c r="CU6" s="22">
        <f t="shared" si="10"/>
        <v>59.17</v>
      </c>
      <c r="CV6" s="21" t="str">
        <f>IF(CV7="","",IF(CV7="-","【-】","【"&amp;SUBSTITUTE(TEXT(CV7,"#,##0.00"),"-","△")&amp;"】"))</f>
        <v>【60.21】</v>
      </c>
      <c r="CW6" s="22">
        <f>IF(CW7="",NA(),CW7)</f>
        <v>93.81</v>
      </c>
      <c r="CX6" s="22">
        <f t="shared" ref="CX6:DF6" si="11">IF(CX7="",NA(),CX7)</f>
        <v>93.48</v>
      </c>
      <c r="CY6" s="22">
        <f t="shared" si="11"/>
        <v>94.67</v>
      </c>
      <c r="CZ6" s="22">
        <f t="shared" si="11"/>
        <v>93.93</v>
      </c>
      <c r="DA6" s="22">
        <f t="shared" si="11"/>
        <v>93.2</v>
      </c>
      <c r="DB6" s="22">
        <f t="shared" si="11"/>
        <v>87.26</v>
      </c>
      <c r="DC6" s="22">
        <f t="shared" si="11"/>
        <v>87.57</v>
      </c>
      <c r="DD6" s="22">
        <f t="shared" si="11"/>
        <v>87.26</v>
      </c>
      <c r="DE6" s="22">
        <f t="shared" si="11"/>
        <v>86.95</v>
      </c>
      <c r="DF6" s="22">
        <f t="shared" si="11"/>
        <v>86.58</v>
      </c>
      <c r="DG6" s="21" t="str">
        <f>IF(DG7="","",IF(DG7="-","【-】","【"&amp;SUBSTITUTE(TEXT(DG7,"#,##0.00"),"-","△")&amp;"】"))</f>
        <v>【89.21】</v>
      </c>
      <c r="DH6" s="22">
        <f>IF(DH7="",NA(),DH7)</f>
        <v>47.7</v>
      </c>
      <c r="DI6" s="22">
        <f t="shared" ref="DI6:DQ6" si="12">IF(DI7="",NA(),DI7)</f>
        <v>48.12</v>
      </c>
      <c r="DJ6" s="22">
        <f t="shared" si="12"/>
        <v>48.12</v>
      </c>
      <c r="DK6" s="22">
        <f t="shared" si="12"/>
        <v>47.66</v>
      </c>
      <c r="DL6" s="22">
        <f t="shared" si="12"/>
        <v>47.04</v>
      </c>
      <c r="DM6" s="22">
        <f t="shared" si="12"/>
        <v>49.2</v>
      </c>
      <c r="DN6" s="22">
        <f t="shared" si="12"/>
        <v>50.01</v>
      </c>
      <c r="DO6" s="22">
        <f t="shared" si="12"/>
        <v>50.99</v>
      </c>
      <c r="DP6" s="22">
        <f t="shared" si="12"/>
        <v>51.79</v>
      </c>
      <c r="DQ6" s="22">
        <f t="shared" si="12"/>
        <v>52.02</v>
      </c>
      <c r="DR6" s="21" t="str">
        <f>IF(DR7="","",IF(DR7="-","【-】","【"&amp;SUBSTITUTE(TEXT(DR7,"#,##0.00"),"-","△")&amp;"】"))</f>
        <v>【52.41】</v>
      </c>
      <c r="DS6" s="22">
        <f>IF(DS7="",NA(),DS7)</f>
        <v>24.1</v>
      </c>
      <c r="DT6" s="22">
        <f t="shared" ref="DT6:EB6" si="13">IF(DT7="",NA(),DT7)</f>
        <v>26.9</v>
      </c>
      <c r="DU6" s="22">
        <f t="shared" si="13"/>
        <v>28.57</v>
      </c>
      <c r="DV6" s="22">
        <f t="shared" si="13"/>
        <v>31.24</v>
      </c>
      <c r="DW6" s="22">
        <f t="shared" si="13"/>
        <v>32.14</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0.47</v>
      </c>
      <c r="EE6" s="22">
        <f t="shared" ref="EE6:EM6" si="14">IF(EE7="",NA(),EE7)</f>
        <v>0.74</v>
      </c>
      <c r="EF6" s="22">
        <f t="shared" si="14"/>
        <v>0.69</v>
      </c>
      <c r="EG6" s="22">
        <f t="shared" si="14"/>
        <v>1.03</v>
      </c>
      <c r="EH6" s="22">
        <f t="shared" si="14"/>
        <v>0.66</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232246</v>
      </c>
      <c r="D7" s="24">
        <v>46</v>
      </c>
      <c r="E7" s="24">
        <v>1</v>
      </c>
      <c r="F7" s="24">
        <v>0</v>
      </c>
      <c r="G7" s="24">
        <v>1</v>
      </c>
      <c r="H7" s="24" t="s">
        <v>93</v>
      </c>
      <c r="I7" s="24" t="s">
        <v>94</v>
      </c>
      <c r="J7" s="24" t="s">
        <v>95</v>
      </c>
      <c r="K7" s="24" t="s">
        <v>96</v>
      </c>
      <c r="L7" s="24" t="s">
        <v>97</v>
      </c>
      <c r="M7" s="24" t="s">
        <v>98</v>
      </c>
      <c r="N7" s="25" t="s">
        <v>99</v>
      </c>
      <c r="O7" s="25">
        <v>72.95</v>
      </c>
      <c r="P7" s="25">
        <v>99.96</v>
      </c>
      <c r="Q7" s="25">
        <v>2486</v>
      </c>
      <c r="R7" s="25">
        <v>83017</v>
      </c>
      <c r="S7" s="25">
        <v>45.9</v>
      </c>
      <c r="T7" s="25">
        <v>1808.65</v>
      </c>
      <c r="U7" s="25">
        <v>82761</v>
      </c>
      <c r="V7" s="25">
        <v>45.9</v>
      </c>
      <c r="W7" s="25">
        <v>1803.07</v>
      </c>
      <c r="X7" s="25">
        <v>108.68</v>
      </c>
      <c r="Y7" s="25">
        <v>112.92</v>
      </c>
      <c r="Z7" s="25">
        <v>116.53</v>
      </c>
      <c r="AA7" s="25">
        <v>115.54</v>
      </c>
      <c r="AB7" s="25">
        <v>111.68</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148.46</v>
      </c>
      <c r="AU7" s="25">
        <v>207.91</v>
      </c>
      <c r="AV7" s="25">
        <v>169.94</v>
      </c>
      <c r="AW7" s="25">
        <v>173.92</v>
      </c>
      <c r="AX7" s="25">
        <v>134.09</v>
      </c>
      <c r="AY7" s="25">
        <v>350.79</v>
      </c>
      <c r="AZ7" s="25">
        <v>354.57</v>
      </c>
      <c r="BA7" s="25">
        <v>357.74</v>
      </c>
      <c r="BB7" s="25">
        <v>344.88</v>
      </c>
      <c r="BC7" s="25">
        <v>326.02</v>
      </c>
      <c r="BD7" s="25">
        <v>239.69</v>
      </c>
      <c r="BE7" s="25">
        <v>153.11000000000001</v>
      </c>
      <c r="BF7" s="25">
        <v>146.47</v>
      </c>
      <c r="BG7" s="25">
        <v>149.04</v>
      </c>
      <c r="BH7" s="25">
        <v>157.76</v>
      </c>
      <c r="BI7" s="25">
        <v>165.87</v>
      </c>
      <c r="BJ7" s="25">
        <v>322.92</v>
      </c>
      <c r="BK7" s="25">
        <v>303.45999999999998</v>
      </c>
      <c r="BL7" s="25">
        <v>307.27999999999997</v>
      </c>
      <c r="BM7" s="25">
        <v>304.02</v>
      </c>
      <c r="BN7" s="25">
        <v>300.54000000000002</v>
      </c>
      <c r="BO7" s="25">
        <v>264.86</v>
      </c>
      <c r="BP7" s="25">
        <v>95.49</v>
      </c>
      <c r="BQ7" s="25">
        <v>107.08</v>
      </c>
      <c r="BR7" s="25">
        <v>112.9</v>
      </c>
      <c r="BS7" s="25">
        <v>112.44</v>
      </c>
      <c r="BT7" s="25">
        <v>107.66</v>
      </c>
      <c r="BU7" s="25">
        <v>100.85</v>
      </c>
      <c r="BV7" s="25">
        <v>103.79</v>
      </c>
      <c r="BW7" s="25">
        <v>98.3</v>
      </c>
      <c r="BX7" s="25">
        <v>98.89</v>
      </c>
      <c r="BY7" s="25">
        <v>99.25</v>
      </c>
      <c r="BZ7" s="25">
        <v>97.59</v>
      </c>
      <c r="CA7" s="25">
        <v>114.15</v>
      </c>
      <c r="CB7" s="25">
        <v>117.25</v>
      </c>
      <c r="CC7" s="25">
        <v>116.69</v>
      </c>
      <c r="CD7" s="25">
        <v>117.65</v>
      </c>
      <c r="CE7" s="25">
        <v>123.35</v>
      </c>
      <c r="CF7" s="25">
        <v>167.1</v>
      </c>
      <c r="CG7" s="25">
        <v>167.86</v>
      </c>
      <c r="CH7" s="25">
        <v>173.68</v>
      </c>
      <c r="CI7" s="25">
        <v>174.52</v>
      </c>
      <c r="CJ7" s="25">
        <v>178.92</v>
      </c>
      <c r="CK7" s="25">
        <v>181.66</v>
      </c>
      <c r="CL7" s="25">
        <v>86.61</v>
      </c>
      <c r="CM7" s="25">
        <v>86.41</v>
      </c>
      <c r="CN7" s="25">
        <v>84.48</v>
      </c>
      <c r="CO7" s="25">
        <v>84.49</v>
      </c>
      <c r="CP7" s="25">
        <v>85.41</v>
      </c>
      <c r="CQ7" s="25">
        <v>59.91</v>
      </c>
      <c r="CR7" s="25">
        <v>59.4</v>
      </c>
      <c r="CS7" s="25">
        <v>59.24</v>
      </c>
      <c r="CT7" s="25">
        <v>58.77</v>
      </c>
      <c r="CU7" s="25">
        <v>59.17</v>
      </c>
      <c r="CV7" s="25">
        <v>60.21</v>
      </c>
      <c r="CW7" s="25">
        <v>93.81</v>
      </c>
      <c r="CX7" s="25">
        <v>93.48</v>
      </c>
      <c r="CY7" s="25">
        <v>94.67</v>
      </c>
      <c r="CZ7" s="25">
        <v>93.93</v>
      </c>
      <c r="DA7" s="25">
        <v>93.2</v>
      </c>
      <c r="DB7" s="25">
        <v>87.26</v>
      </c>
      <c r="DC7" s="25">
        <v>87.57</v>
      </c>
      <c r="DD7" s="25">
        <v>87.26</v>
      </c>
      <c r="DE7" s="25">
        <v>86.95</v>
      </c>
      <c r="DF7" s="25">
        <v>86.58</v>
      </c>
      <c r="DG7" s="25">
        <v>89.21</v>
      </c>
      <c r="DH7" s="25">
        <v>47.7</v>
      </c>
      <c r="DI7" s="25">
        <v>48.12</v>
      </c>
      <c r="DJ7" s="25">
        <v>48.12</v>
      </c>
      <c r="DK7" s="25">
        <v>47.66</v>
      </c>
      <c r="DL7" s="25">
        <v>47.04</v>
      </c>
      <c r="DM7" s="25">
        <v>49.2</v>
      </c>
      <c r="DN7" s="25">
        <v>50.01</v>
      </c>
      <c r="DO7" s="25">
        <v>50.99</v>
      </c>
      <c r="DP7" s="25">
        <v>51.79</v>
      </c>
      <c r="DQ7" s="25">
        <v>52.02</v>
      </c>
      <c r="DR7" s="25">
        <v>52.41</v>
      </c>
      <c r="DS7" s="25">
        <v>24.1</v>
      </c>
      <c r="DT7" s="25">
        <v>26.9</v>
      </c>
      <c r="DU7" s="25">
        <v>28.57</v>
      </c>
      <c r="DV7" s="25">
        <v>31.24</v>
      </c>
      <c r="DW7" s="25">
        <v>32.14</v>
      </c>
      <c r="DX7" s="25">
        <v>18.329999999999998</v>
      </c>
      <c r="DY7" s="25">
        <v>20.27</v>
      </c>
      <c r="DZ7" s="25">
        <v>21.69</v>
      </c>
      <c r="EA7" s="25">
        <v>23.19</v>
      </c>
      <c r="EB7" s="25">
        <v>24.61</v>
      </c>
      <c r="EC7" s="25">
        <v>26.78</v>
      </c>
      <c r="ED7" s="25">
        <v>0.47</v>
      </c>
      <c r="EE7" s="25">
        <v>0.74</v>
      </c>
      <c r="EF7" s="25">
        <v>0.69</v>
      </c>
      <c r="EG7" s="25">
        <v>1.03</v>
      </c>
      <c r="EH7" s="25">
        <v>0.66</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2026-01-30T03:04:56Z</cp:lastPrinted>
  <dcterms:created xsi:type="dcterms:W3CDTF">2025-12-12T09:18:28Z</dcterms:created>
  <dcterms:modified xsi:type="dcterms:W3CDTF">2026-02-04T05:16:06Z</dcterms:modified>
  <cp:category/>
</cp:coreProperties>
</file>