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aJ00193100\Desktop\"/>
    </mc:Choice>
  </mc:AlternateContent>
  <xr:revisionPtr revIDLastSave="0" documentId="13_ncr:1_{6C1CCD4E-403E-415F-B067-08CBC8EC241E}" xr6:coauthVersionLast="47" xr6:coauthVersionMax="47" xr10:uidLastSave="{00000000-0000-0000-0000-000000000000}"/>
  <workbookProtection workbookAlgorithmName="SHA-512" workbookHashValue="CRoyrgHcknfMEJ8gQSbhYOqTlgYgEmwJnLx7Nq2wVIOKiooahv/pWtciGT6/GWIG2nYA0BfAweWFPjl7Vle9RA==" workbookSaltValue="Ng7IWSa89bm2wvruKIvuEg==" workbookSpinCount="100000" lockStructure="1"/>
  <bookViews>
    <workbookView xWindow="-108" yWindow="-108" windowWidth="27288" windowHeight="17544"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AT8" i="4" s="1"/>
  <c r="R6" i="5"/>
  <c r="AL8" i="4" s="1"/>
  <c r="Q6" i="5"/>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E85" i="4"/>
  <c r="BB10" i="4"/>
  <c r="AT10" i="4"/>
  <c r="W10" i="4"/>
  <c r="I10" i="4"/>
  <c r="B10" i="4"/>
  <c r="AD8" i="4"/>
  <c r="W8" i="4"/>
  <c r="P8" i="4"/>
  <c r="I8" i="4"/>
  <c r="B8"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<sst xmlns="http://schemas.openxmlformats.org/spreadsheetml/2006/main" count="228" uniqueCount="114">
  <si>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</si>
  <si>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</si>
  <si>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</si>
  <si>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</si>
  <si>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</si>
  <si>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</si>
  <si>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</si>
  <si>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</si>
  <si>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</si>
  <si>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</si>
  <si>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</si>
  <si>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</si>
  <si>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</si>
  <si>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</si>
  <si>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</si>
  <si>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</si>
  <si>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</si>
  <si>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</si>
  <si>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</si>
  <si>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</si>
  <si>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</si>
  <si>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</si>
  <si>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</si>
  <si>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</si>
  <si>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</si>
  <si>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</si>
  <si>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</si>
  <si>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</si>
  <si>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</si>
  <si>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</si>
  <si>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</si>
  <si>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</si>
  <si>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</si>
  <si>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</si>
  <si>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</si>
  <si>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</si>
  <si>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</si>
  <si>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</si>
  <si>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</si>
  <si>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</si>
  <si>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</si>
  <si>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</si>
  <si>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</si>
  <si>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</si>
  <si>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</si>
  <si>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</si>
  <si>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</si>
  <si>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</si>
  <si>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</si>
  <si>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</si>
  <si>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</si>
  <si>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</si>
  <si>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</si>
  <si>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</si>
  <si>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</si>
  <si>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</si>
  <si>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</si>
  <si>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</si>
  <si>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</si>
  <si>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</si>
  <si>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</si>
  <si>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</si>
  <si>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</si>
  <si>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</si>
  <si>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</si>
  <si>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</si>
  <si>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</si>
  <si>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</si>
  <si>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</si>
  <si>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</si>
  <si>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</si>
  <si>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</si>
  <si>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</si>
  <si>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</si>
  <si>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</si>
  <si>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</si>
  <si>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</si>
  <si>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</si>
  <si>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</si>
  <si>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</si>
  <si>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</si>
  <si>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</si>
  <si>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</si>
  <si>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</si>
  <si>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</si>
  <si>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</si>
  <si>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</si>
  <si>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</si>
  <si>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</si>
  <si>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</si>
  <si>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</si>
  <si>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</si>
  <si>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</si>
  <si>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清須市</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</si>
  <si>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</si>
  <si>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</si>
  <si>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</si>
  <si>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</si>
  <si>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</si>
  <si>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</si>
  <si>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</si>
  <si>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</si>
  <si>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</si>
  <si>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</si>
  <si>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</si>
  <si>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</si>
  <si>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</si>
  <si>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</si>
  <si>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</si>
  <si>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</si>
  <si>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</si>
  <si>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rPr>
        <sz val="11"/>
        <rFont val="ＭＳ ゴシック"/>
        <family val="3"/>
        <charset val="128"/>
      </rPr>
      <t>・「①有形固定資産減価償却率」は、類似団体や全国平均に比して同程度であるものの「②管路経年化率」は大きく上回っており、管路の半数以上が耐用年数を超過している状況にある。</t>
    </r>
    <r>
      <rPr>
        <sz val="11"/>
        <color rgb="FFFF0000"/>
        <rFont val="ＭＳ ゴシック"/>
        <family val="3"/>
        <charset val="128"/>
      </rPr>
      <t xml:space="preserve">
</t>
    </r>
    <r>
      <rPr>
        <sz val="11"/>
        <rFont val="ＭＳ ゴシック"/>
        <family val="3"/>
        <charset val="128"/>
      </rPr>
      <t xml:space="preserve">・「③管路更新率」は、平成28年度より「清須市春日地区配水管路等耐震化計画」に基づき、配水管路網の耐震化事業に着手しており、これらの進捗を反映して改善されているものの、管路の耐用年数を考慮すると少なくとも3%程度まで引き上げる必要がある。
</t>
    </r>
    <phoneticPr fontId="4"/>
  </si>
  <si>
    <r>
      <rPr>
        <sz val="9"/>
        <rFont val="ＭＳ ゴシック"/>
        <family val="3"/>
        <charset val="128"/>
      </rPr>
      <t>・「①経常収支比率」は、有収水量の増加に伴い、給水収益は増加したものの、営業費用のうち維持補修工事や保守点検業務等の費用が増大したため、前年度と比較すると減少した。また、全国平均を下回ったものの黒字を維持している状況にある。今後は配水施設の老朽化による維持補修工事費等の増大により、100%を下回り、赤字となる見込みであり、経営改善向けた取組を検討していく必要がある。
・「②累積欠損金比率」は、欠損金が発生していないことを示している。</t>
    </r>
    <r>
      <rPr>
        <sz val="9"/>
        <color rgb="FFFF0000"/>
        <rFont val="ＭＳ ゴシック"/>
        <family val="3"/>
        <charset val="128"/>
      </rPr>
      <t xml:space="preserve">
</t>
    </r>
    <r>
      <rPr>
        <sz val="9"/>
        <rFont val="ＭＳ ゴシック"/>
        <family val="3"/>
        <charset val="128"/>
      </rPr>
      <t>・「③流動比率」は、営業CFが一定で、財務CFにおいて一般会計より出資を受けたこと、企業債償還額が減少していることにより、安定的とされる200%を上回った。今後は新規で企業債を発行し、配水管の更新を予定しているため、流動比率を維持していくことが課題である。</t>
    </r>
    <r>
      <rPr>
        <sz val="9"/>
        <color rgb="FFFF0000"/>
        <rFont val="ＭＳ ゴシック"/>
        <family val="3"/>
        <charset val="128"/>
      </rPr>
      <t xml:space="preserve">
</t>
    </r>
    <r>
      <rPr>
        <sz val="9"/>
        <rFont val="ＭＳ ゴシック"/>
        <family val="3"/>
        <charset val="128"/>
      </rPr>
      <t>・「④企業債残高対給水収益比率」は、平成8年度を最後に企業債の借り入れを行っていないため、減少している。</t>
    </r>
    <r>
      <rPr>
        <sz val="9"/>
        <color rgb="FFFF0000"/>
        <rFont val="ＭＳ ゴシック"/>
        <family val="3"/>
        <charset val="128"/>
      </rPr>
      <t xml:space="preserve">
</t>
    </r>
    <r>
      <rPr>
        <sz val="9"/>
        <rFont val="ＭＳ ゴシック"/>
        <family val="3"/>
        <charset val="128"/>
      </rPr>
      <t>・「⑤料金回収率」は全国平均より高く、「⑥給水原価」は全国平均より低いため、一見すると健全であるように思われるものの、「⑥給水原価」が低いのは減価償却費の計上が抑えられているためである（「2. 老朽化の状況について」で詳述）。</t>
    </r>
    <r>
      <rPr>
        <sz val="9"/>
        <color rgb="FFFF0000"/>
        <rFont val="ＭＳ ゴシック"/>
        <family val="3"/>
        <charset val="128"/>
      </rPr>
      <t xml:space="preserve">
</t>
    </r>
    <r>
      <rPr>
        <sz val="9"/>
        <rFont val="ＭＳ ゴシック"/>
        <family val="3"/>
        <charset val="128"/>
      </rPr>
      <t>・「⑦施設利用率」は、給水区域内に配水施設が1箇所のみであること、類似団体や全国の平均値を下回る利用率であることから、十分な余力がある状況にある。</t>
    </r>
    <r>
      <rPr>
        <sz val="9"/>
        <color rgb="FFFF0000"/>
        <rFont val="ＭＳ ゴシック"/>
        <family val="3"/>
        <charset val="128"/>
      </rPr>
      <t xml:space="preserve">
</t>
    </r>
    <r>
      <rPr>
        <sz val="9"/>
        <rFont val="ＭＳ ゴシック"/>
        <family val="3"/>
        <charset val="128"/>
      </rPr>
      <t>・「⑧有収率」は、毎事業年度95%以上となっており、高い捕捉率と言える。</t>
    </r>
    <rPh sb="17" eb="19">
      <t>ゾウカ</t>
    </rPh>
    <rPh sb="58" eb="60">
      <t>ヒヨウ</t>
    </rPh>
    <rPh sb="62" eb="63">
      <t>ダイ</t>
    </rPh>
    <rPh sb="68" eb="71">
      <t>ゼンネンド</t>
    </rPh>
    <rPh sb="72" eb="74">
      <t>ヒカク</t>
    </rPh>
    <rPh sb="77" eb="79">
      <t>ゲンショウ</t>
    </rPh>
    <rPh sb="85" eb="87">
      <t>ゼンコク</t>
    </rPh>
    <rPh sb="90" eb="92">
      <t>シタマワ</t>
    </rPh>
    <rPh sb="97" eb="99">
      <t>クロジ</t>
    </rPh>
    <rPh sb="100" eb="102">
      <t>イジ</t>
    </rPh>
    <rPh sb="106" eb="108">
      <t>ジョウキョウ</t>
    </rPh>
    <rPh sb="115" eb="117">
      <t>ハイスイ</t>
    </rPh>
    <rPh sb="117" eb="119">
      <t>シセツ</t>
    </rPh>
    <rPh sb="120" eb="123">
      <t>ロウキュウカ</t>
    </rPh>
    <rPh sb="133" eb="134">
      <t>トウ</t>
    </rPh>
    <rPh sb="135" eb="137">
      <t>ゾウダイ</t>
    </rPh>
    <rPh sb="146" eb="148">
      <t>シタマワ</t>
    </rPh>
    <rPh sb="150" eb="152">
      <t>アカジ</t>
    </rPh>
    <rPh sb="155" eb="157">
      <t>ミコ</t>
    </rPh>
    <rPh sb="162" eb="164">
      <t>ケイエイ</t>
    </rPh>
    <rPh sb="164" eb="166">
      <t>カイゼン</t>
    </rPh>
    <rPh sb="166" eb="167">
      <t>ム</t>
    </rPh>
    <rPh sb="169" eb="170">
      <t>ト</t>
    </rPh>
    <rPh sb="170" eb="171">
      <t>クミ</t>
    </rPh>
    <rPh sb="172" eb="174">
      <t>ケントウ</t>
    </rPh>
    <rPh sb="178" eb="180">
      <t>ヒツヨウ</t>
    </rPh>
    <rPh sb="222" eb="226">
      <t>リュウドウヒリツ</t>
    </rPh>
    <rPh sb="229" eb="231">
      <t>エイギョウ</t>
    </rPh>
    <rPh sb="234" eb="236">
      <t>イッテイ</t>
    </rPh>
    <rPh sb="238" eb="240">
      <t>ザイム</t>
    </rPh>
    <rPh sb="246" eb="250">
      <t>イッパンカイケイ</t>
    </rPh>
    <rPh sb="252" eb="254">
      <t>シュッシ</t>
    </rPh>
    <rPh sb="255" eb="256">
      <t>ウ</t>
    </rPh>
    <rPh sb="266" eb="267">
      <t>ガク</t>
    </rPh>
    <rPh sb="292" eb="294">
      <t>ウワマワ</t>
    </rPh>
    <rPh sb="297" eb="299">
      <t>コンゴ</t>
    </rPh>
    <rPh sb="300" eb="302">
      <t>シンキ</t>
    </rPh>
    <rPh sb="303" eb="306">
      <t>キギョウサイ</t>
    </rPh>
    <rPh sb="307" eb="309">
      <t>ハッコウ</t>
    </rPh>
    <rPh sb="311" eb="314">
      <t>ハイスイカン</t>
    </rPh>
    <rPh sb="315" eb="317">
      <t>コウシン</t>
    </rPh>
    <rPh sb="318" eb="320">
      <t>ヨテイ</t>
    </rPh>
    <rPh sb="327" eb="331">
      <t>リュウドウヒリツ</t>
    </rPh>
    <rPh sb="332" eb="334">
      <t>イジ</t>
    </rPh>
    <rPh sb="341" eb="343">
      <t>カダイ</t>
    </rPh>
    <rPh sb="372" eb="374">
      <t>サイゴ</t>
    </rPh>
    <rPh sb="574" eb="576">
      <t>ジュウブン</t>
    </rPh>
    <rPh sb="577" eb="579">
      <t>ヨリョク</t>
    </rPh>
    <rPh sb="582" eb="584">
      <t>ジョウキョウ</t>
    </rPh>
    <phoneticPr fontId="4"/>
  </si>
  <si>
    <t>・経常収支は黒字を継続しており、収益的収支（損益計算書）上は健全な状態であるものの、投資とのバランスを大きく欠き、施設の老朽化が深刻な状況となっている。
・更新投資に係る資金調達が課題であり、老朽化に比例して十分な更新投資が行えていないことが経営上の課題である。
・近隣事業体との事業統合を目指しており、事業統合に向け、管路更新や耐震化事業を進める必要がある。企業債の借入等、資金調達をしていく。
・経営戦略は近隣事業体との事業統合のため見直しを予定していなかったものの、統合に向けた調整に時間を要していること、経営環境の変化から令和8年度に見直す。</t>
    <rPh sb="100" eb="102">
      <t>ヒレイ</t>
    </rPh>
    <rPh sb="145" eb="147">
      <t>メザ</t>
    </rPh>
    <rPh sb="152" eb="154">
      <t>ジギョウ</t>
    </rPh>
    <rPh sb="154" eb="156">
      <t>トウゴウ</t>
    </rPh>
    <rPh sb="157" eb="158">
      <t>ム</t>
    </rPh>
    <rPh sb="180" eb="183">
      <t>キギョウサイ</t>
    </rPh>
    <rPh sb="184" eb="185">
      <t>カ</t>
    </rPh>
    <rPh sb="185" eb="186">
      <t>イ</t>
    </rPh>
    <rPh sb="186" eb="187">
      <t>トウ</t>
    </rPh>
    <rPh sb="188" eb="190">
      <t>シキン</t>
    </rPh>
    <rPh sb="190" eb="192">
      <t>チョウタツ</t>
    </rPh>
    <rPh sb="205" eb="210">
      <t>キンリンジギョウタイ</t>
    </rPh>
    <rPh sb="212" eb="214">
      <t>ジギョウ</t>
    </rPh>
    <rPh sb="214" eb="216">
      <t>トウゴウ</t>
    </rPh>
    <rPh sb="219" eb="221">
      <t>ミナオ</t>
    </rPh>
    <rPh sb="223" eb="225">
      <t>ヨテイ</t>
    </rPh>
    <rPh sb="236" eb="238">
      <t>トウゴウ</t>
    </rPh>
    <rPh sb="239" eb="240">
      <t>ム</t>
    </rPh>
    <rPh sb="242" eb="244">
      <t>チョウセイ</t>
    </rPh>
    <rPh sb="245" eb="247">
      <t>ジカン</t>
    </rPh>
    <rPh sb="248" eb="249">
      <t>ヨウ</t>
    </rPh>
    <rPh sb="256" eb="260">
      <t>ケイエイカンキョウ</t>
    </rPh>
    <rPh sb="261" eb="263">
      <t>ヘンカ</t>
    </rPh>
    <rPh sb="265" eb="267">
      <t>レイワ</t>
    </rPh>
    <rPh sb="268" eb="270">
      <t>ネンド</t>
    </rPh>
    <rPh sb="271" eb="273">
      <t>ミナオ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</si>
</sst>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sz val="10"/>
      <name val="ＭＳ ゴシック"/>
      <family val="3"/>
      <charset val="128"/>
    </font>
    <font>
      <sz val="9"/>
      <color rgb="FFFF0000"/>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8" fillId="0" borderId="9"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1.46</c:v>
                </c:pt>
                <c:pt idx="1">
                  <c:v>1.25</c:v>
                </c:pt>
                <c:pt idx="2">
                  <c:v>0.46</c:v>
                </c:pt>
                <c:pt idx="3">
                  <c:v>0.59</c:v>
                </c:pt>
                <c:pt idx="4">
                  <c:v>1.05</c:v>
                </c:pt>
              </c:numCache>
            </c:numRef>
          </c:val>
          <c:extLst>
            <c:ext xmlns:c16="http://schemas.microsoft.com/office/drawing/2014/chart" uri="{C3380CC4-5D6E-409C-BE32-E72D297353CC}">
              <c16:uniqueId val="{00000000-0D46-4A9C-B490-B9997D12859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0D46-4A9C-B490-B9997D12859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46.39</c:v>
                </c:pt>
                <c:pt idx="1">
                  <c:v>46.25</c:v>
                </c:pt>
                <c:pt idx="2">
                  <c:v>46.33</c:v>
                </c:pt>
                <c:pt idx="3">
                  <c:v>45.81</c:v>
                </c:pt>
                <c:pt idx="4">
                  <c:v>46.63</c:v>
                </c:pt>
              </c:numCache>
            </c:numRef>
          </c:val>
          <c:extLst>
            <c:ext xmlns:c16="http://schemas.microsoft.com/office/drawing/2014/chart" uri="{C3380CC4-5D6E-409C-BE32-E72D297353CC}">
              <c16:uniqueId val="{00000000-AA3D-4D5E-814F-0DAF094B969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AA3D-4D5E-814F-0DAF094B969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95.22</c:v>
                </c:pt>
                <c:pt idx="1">
                  <c:v>95.86</c:v>
                </c:pt>
                <c:pt idx="2">
                  <c:v>95.04</c:v>
                </c:pt>
                <c:pt idx="3">
                  <c:v>95.49</c:v>
                </c:pt>
                <c:pt idx="4">
                  <c:v>95.04</c:v>
                </c:pt>
              </c:numCache>
            </c:numRef>
          </c:val>
          <c:extLst>
            <c:ext xmlns:c16="http://schemas.microsoft.com/office/drawing/2014/chart" uri="{C3380CC4-5D6E-409C-BE32-E72D297353CC}">
              <c16:uniqueId val="{00000000-C53A-4AC1-941C-2AFBE50B98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C53A-4AC1-941C-2AFBE50B98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112.3</c:v>
                </c:pt>
                <c:pt idx="1">
                  <c:v>115.97</c:v>
                </c:pt>
                <c:pt idx="2">
                  <c:v>111.13</c:v>
                </c:pt>
                <c:pt idx="3">
                  <c:v>109.71</c:v>
                </c:pt>
                <c:pt idx="4">
                  <c:v>101.43</c:v>
                </c:pt>
              </c:numCache>
            </c:numRef>
          </c:val>
          <c:extLst>
            <c:ext xmlns:c16="http://schemas.microsoft.com/office/drawing/2014/chart" uri="{C3380CC4-5D6E-409C-BE32-E72D297353CC}">
              <c16:uniqueId val="{00000000-2CBC-49D5-BE14-F13492F0F6E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2CBC-49D5-BE14-F13492F0F6E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c:v>
                </c:pt>
                <c:pt idx="1">
                  <c:v>51.62</c:v>
                </c:pt>
                <c:pt idx="2">
                  <c:v>52.04</c:v>
                </c:pt>
                <c:pt idx="3">
                  <c:v>52.55</c:v>
                </c:pt>
                <c:pt idx="4">
                  <c:v>50.91</c:v>
                </c:pt>
              </c:numCache>
            </c:numRef>
          </c:val>
          <c:extLst>
            <c:ext xmlns:c16="http://schemas.microsoft.com/office/drawing/2014/chart" uri="{C3380CC4-5D6E-409C-BE32-E72D297353CC}">
              <c16:uniqueId val="{00000000-47C6-4E8C-B5D1-B40208DD830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47C6-4E8C-B5D1-B40208DD830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61.48</c:v>
                </c:pt>
                <c:pt idx="1">
                  <c:v>56.04</c:v>
                </c:pt>
                <c:pt idx="2">
                  <c:v>55.47</c:v>
                </c:pt>
                <c:pt idx="3">
                  <c:v>56.64</c:v>
                </c:pt>
                <c:pt idx="4">
                  <c:v>54.46</c:v>
                </c:pt>
              </c:numCache>
            </c:numRef>
          </c:val>
          <c:extLst>
            <c:ext xmlns:c16="http://schemas.microsoft.com/office/drawing/2014/chart" uri="{C3380CC4-5D6E-409C-BE32-E72D297353CC}">
              <c16:uniqueId val="{00000000-F4AA-4472-BF77-C87B9B2F6A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F4AA-4472-BF77-C87B9B2F6A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46-43BC-8E2C-DCD37074CA9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EA46-43BC-8E2C-DCD37074CA9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129.69</c:v>
                </c:pt>
                <c:pt idx="1">
                  <c:v>133.84</c:v>
                </c:pt>
                <c:pt idx="2">
                  <c:v>186.02</c:v>
                </c:pt>
                <c:pt idx="3">
                  <c:v>190.17</c:v>
                </c:pt>
                <c:pt idx="4">
                  <c:v>200.99</c:v>
                </c:pt>
              </c:numCache>
            </c:numRef>
          </c:val>
          <c:extLst>
            <c:ext xmlns:c16="http://schemas.microsoft.com/office/drawing/2014/chart" uri="{C3380CC4-5D6E-409C-BE32-E72D297353CC}">
              <c16:uniqueId val="{00000000-C4B8-4CBA-A32D-56BA9A11BF9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C4B8-4CBA-A32D-56BA9A11BF9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102.99</c:v>
                </c:pt>
                <c:pt idx="1">
                  <c:v>67.900000000000006</c:v>
                </c:pt>
                <c:pt idx="2">
                  <c:v>41.18</c:v>
                </c:pt>
                <c:pt idx="3">
                  <c:v>16.36</c:v>
                </c:pt>
                <c:pt idx="4">
                  <c:v>6.57</c:v>
                </c:pt>
              </c:numCache>
            </c:numRef>
          </c:val>
          <c:extLst>
            <c:ext xmlns:c16="http://schemas.microsoft.com/office/drawing/2014/chart" uri="{C3380CC4-5D6E-409C-BE32-E72D297353CC}">
              <c16:uniqueId val="{00000000-35C7-4BD8-8546-FB387D96389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35C7-4BD8-8546-FB387D96389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112.81</c:v>
                </c:pt>
                <c:pt idx="1">
                  <c:v>116.98</c:v>
                </c:pt>
                <c:pt idx="2">
                  <c:v>111.22</c:v>
                </c:pt>
                <c:pt idx="3">
                  <c:v>109.28</c:v>
                </c:pt>
                <c:pt idx="4">
                  <c:v>99.79</c:v>
                </c:pt>
              </c:numCache>
            </c:numRef>
          </c:val>
          <c:extLst>
            <c:ext xmlns:c16="http://schemas.microsoft.com/office/drawing/2014/chart" uri="{C3380CC4-5D6E-409C-BE32-E72D297353CC}">
              <c16:uniqueId val="{00000000-3551-44A1-A0EB-3267907485A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3551-44A1-A0EB-3267907485A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151.71</c:v>
                </c:pt>
                <c:pt idx="1">
                  <c:v>151.52000000000001</c:v>
                </c:pt>
                <c:pt idx="2">
                  <c:v>158.75</c:v>
                </c:pt>
                <c:pt idx="3">
                  <c:v>160.6</c:v>
                </c:pt>
                <c:pt idx="4">
                  <c:v>176.95</c:v>
                </c:pt>
              </c:numCache>
            </c:numRef>
          </c:val>
          <c:extLst>
            <c:ext xmlns:c16="http://schemas.microsoft.com/office/drawing/2014/chart" uri="{C3380CC4-5D6E-409C-BE32-E72D297353CC}">
              <c16:uniqueId val="{00000000-4B73-46F3-A90B-67CC62E3B9E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4B73-46F3-A90B-67CC62E3B9E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2">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2">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清須市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2">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A8</v>
      </c>
      <c r="X8" s="77"/>
      <c r="Y8" s="77"/>
      <c r="Z8" s="77"/>
      <c r="AA8" s="77"/>
      <c r="AB8" s="77"/>
      <c r="AC8" s="77"/>
      <c r="AD8" s="77" t="str">
        <f>データ!$M$6</f>
        <v>非設置</v>
      </c>
      <c r="AE8" s="77"/>
      <c r="AF8" s="77"/>
      <c r="AG8" s="77"/>
      <c r="AH8" s="77"/>
      <c r="AI8" s="77"/>
      <c r="AJ8" s="77"/>
      <c r="AK8" s="2"/>
      <c r="AL8" s="68">
        <f>データ!$R$6</f>
        <v>68707</v>
      </c>
      <c r="AM8" s="68"/>
      <c r="AN8" s="68"/>
      <c r="AO8" s="68"/>
      <c r="AP8" s="68"/>
      <c r="AQ8" s="68"/>
      <c r="AR8" s="68"/>
      <c r="AS8" s="68"/>
      <c r="AT8" s="36">
        <f>データ!$S$6</f>
        <v>17.350000000000001</v>
      </c>
      <c r="AU8" s="37"/>
      <c r="AV8" s="37"/>
      <c r="AW8" s="37"/>
      <c r="AX8" s="37"/>
      <c r="AY8" s="37"/>
      <c r="AZ8" s="37"/>
      <c r="BA8" s="37"/>
      <c r="BB8" s="57">
        <f>データ!$T$6</f>
        <v>3960.06</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2">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95.68</v>
      </c>
      <c r="J10" s="37"/>
      <c r="K10" s="37"/>
      <c r="L10" s="37"/>
      <c r="M10" s="37"/>
      <c r="N10" s="37"/>
      <c r="O10" s="67"/>
      <c r="P10" s="57">
        <f>データ!$P$6</f>
        <v>12.51</v>
      </c>
      <c r="Q10" s="57"/>
      <c r="R10" s="57"/>
      <c r="S10" s="57"/>
      <c r="T10" s="57"/>
      <c r="U10" s="57"/>
      <c r="V10" s="57"/>
      <c r="W10" s="68">
        <f>データ!$Q$6</f>
        <v>2425</v>
      </c>
      <c r="X10" s="68"/>
      <c r="Y10" s="68"/>
      <c r="Z10" s="68"/>
      <c r="AA10" s="68"/>
      <c r="AB10" s="68"/>
      <c r="AC10" s="68"/>
      <c r="AD10" s="2"/>
      <c r="AE10" s="2"/>
      <c r="AF10" s="2"/>
      <c r="AG10" s="2"/>
      <c r="AH10" s="2"/>
      <c r="AI10" s="2"/>
      <c r="AJ10" s="2"/>
      <c r="AK10" s="2"/>
      <c r="AL10" s="68">
        <f>データ!$U$6</f>
        <v>8606</v>
      </c>
      <c r="AM10" s="68"/>
      <c r="AN10" s="68"/>
      <c r="AO10" s="68"/>
      <c r="AP10" s="68"/>
      <c r="AQ10" s="68"/>
      <c r="AR10" s="68"/>
      <c r="AS10" s="68"/>
      <c r="AT10" s="36">
        <f>データ!$V$6</f>
        <v>4.01</v>
      </c>
      <c r="AU10" s="37"/>
      <c r="AV10" s="37"/>
      <c r="AW10" s="37"/>
      <c r="AX10" s="37"/>
      <c r="AY10" s="37"/>
      <c r="AZ10" s="37"/>
      <c r="BA10" s="37"/>
      <c r="BB10" s="57">
        <f>データ!$W$6</f>
        <v>2146.13</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2">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92" t="s">
        <v>112</v>
      </c>
      <c r="BM16" s="93"/>
      <c r="BN16" s="93"/>
      <c r="BO16" s="93"/>
      <c r="BP16" s="93"/>
      <c r="BQ16" s="93"/>
      <c r="BR16" s="93"/>
      <c r="BS16" s="93"/>
      <c r="BT16" s="93"/>
      <c r="BU16" s="93"/>
      <c r="BV16" s="93"/>
      <c r="BW16" s="93"/>
      <c r="BX16" s="93"/>
      <c r="BY16" s="93"/>
      <c r="BZ16" s="9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92"/>
      <c r="BM17" s="93"/>
      <c r="BN17" s="93"/>
      <c r="BO17" s="93"/>
      <c r="BP17" s="93"/>
      <c r="BQ17" s="93"/>
      <c r="BR17" s="93"/>
      <c r="BS17" s="93"/>
      <c r="BT17" s="93"/>
      <c r="BU17" s="93"/>
      <c r="BV17" s="93"/>
      <c r="BW17" s="93"/>
      <c r="BX17" s="93"/>
      <c r="BY17" s="93"/>
      <c r="BZ17" s="9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92"/>
      <c r="BM18" s="93"/>
      <c r="BN18" s="93"/>
      <c r="BO18" s="93"/>
      <c r="BP18" s="93"/>
      <c r="BQ18" s="93"/>
      <c r="BR18" s="93"/>
      <c r="BS18" s="93"/>
      <c r="BT18" s="93"/>
      <c r="BU18" s="93"/>
      <c r="BV18" s="93"/>
      <c r="BW18" s="93"/>
      <c r="BX18" s="93"/>
      <c r="BY18" s="93"/>
      <c r="BZ18" s="9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92"/>
      <c r="BM19" s="93"/>
      <c r="BN19" s="93"/>
      <c r="BO19" s="93"/>
      <c r="BP19" s="93"/>
      <c r="BQ19" s="93"/>
      <c r="BR19" s="93"/>
      <c r="BS19" s="93"/>
      <c r="BT19" s="93"/>
      <c r="BU19" s="93"/>
      <c r="BV19" s="93"/>
      <c r="BW19" s="93"/>
      <c r="BX19" s="93"/>
      <c r="BY19" s="93"/>
      <c r="BZ19" s="9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92"/>
      <c r="BM20" s="93"/>
      <c r="BN20" s="93"/>
      <c r="BO20" s="93"/>
      <c r="BP20" s="93"/>
      <c r="BQ20" s="93"/>
      <c r="BR20" s="93"/>
      <c r="BS20" s="93"/>
      <c r="BT20" s="93"/>
      <c r="BU20" s="93"/>
      <c r="BV20" s="93"/>
      <c r="BW20" s="93"/>
      <c r="BX20" s="93"/>
      <c r="BY20" s="93"/>
      <c r="BZ20" s="9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92"/>
      <c r="BM21" s="93"/>
      <c r="BN21" s="93"/>
      <c r="BO21" s="93"/>
      <c r="BP21" s="93"/>
      <c r="BQ21" s="93"/>
      <c r="BR21" s="93"/>
      <c r="BS21" s="93"/>
      <c r="BT21" s="93"/>
      <c r="BU21" s="93"/>
      <c r="BV21" s="93"/>
      <c r="BW21" s="93"/>
      <c r="BX21" s="93"/>
      <c r="BY21" s="93"/>
      <c r="BZ21" s="9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92"/>
      <c r="BM22" s="93"/>
      <c r="BN22" s="93"/>
      <c r="BO22" s="93"/>
      <c r="BP22" s="93"/>
      <c r="BQ22" s="93"/>
      <c r="BR22" s="93"/>
      <c r="BS22" s="93"/>
      <c r="BT22" s="93"/>
      <c r="BU22" s="93"/>
      <c r="BV22" s="93"/>
      <c r="BW22" s="93"/>
      <c r="BX22" s="93"/>
      <c r="BY22" s="93"/>
      <c r="BZ22" s="9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92"/>
      <c r="BM23" s="93"/>
      <c r="BN23" s="93"/>
      <c r="BO23" s="93"/>
      <c r="BP23" s="93"/>
      <c r="BQ23" s="93"/>
      <c r="BR23" s="93"/>
      <c r="BS23" s="93"/>
      <c r="BT23" s="93"/>
      <c r="BU23" s="93"/>
      <c r="BV23" s="93"/>
      <c r="BW23" s="93"/>
      <c r="BX23" s="93"/>
      <c r="BY23" s="93"/>
      <c r="BZ23" s="9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92"/>
      <c r="BM24" s="93"/>
      <c r="BN24" s="93"/>
      <c r="BO24" s="93"/>
      <c r="BP24" s="93"/>
      <c r="BQ24" s="93"/>
      <c r="BR24" s="93"/>
      <c r="BS24" s="93"/>
      <c r="BT24" s="93"/>
      <c r="BU24" s="93"/>
      <c r="BV24" s="93"/>
      <c r="BW24" s="93"/>
      <c r="BX24" s="93"/>
      <c r="BY24" s="93"/>
      <c r="BZ24" s="9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92"/>
      <c r="BM25" s="93"/>
      <c r="BN25" s="93"/>
      <c r="BO25" s="93"/>
      <c r="BP25" s="93"/>
      <c r="BQ25" s="93"/>
      <c r="BR25" s="93"/>
      <c r="BS25" s="93"/>
      <c r="BT25" s="93"/>
      <c r="BU25" s="93"/>
      <c r="BV25" s="93"/>
      <c r="BW25" s="93"/>
      <c r="BX25" s="93"/>
      <c r="BY25" s="93"/>
      <c r="BZ25" s="9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92"/>
      <c r="BM26" s="93"/>
      <c r="BN26" s="93"/>
      <c r="BO26" s="93"/>
      <c r="BP26" s="93"/>
      <c r="BQ26" s="93"/>
      <c r="BR26" s="93"/>
      <c r="BS26" s="93"/>
      <c r="BT26" s="93"/>
      <c r="BU26" s="93"/>
      <c r="BV26" s="93"/>
      <c r="BW26" s="93"/>
      <c r="BX26" s="93"/>
      <c r="BY26" s="93"/>
      <c r="BZ26" s="9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92"/>
      <c r="BM27" s="93"/>
      <c r="BN27" s="93"/>
      <c r="BO27" s="93"/>
      <c r="BP27" s="93"/>
      <c r="BQ27" s="93"/>
      <c r="BR27" s="93"/>
      <c r="BS27" s="93"/>
      <c r="BT27" s="93"/>
      <c r="BU27" s="93"/>
      <c r="BV27" s="93"/>
      <c r="BW27" s="93"/>
      <c r="BX27" s="93"/>
      <c r="BY27" s="93"/>
      <c r="BZ27" s="9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92"/>
      <c r="BM28" s="93"/>
      <c r="BN28" s="93"/>
      <c r="BO28" s="93"/>
      <c r="BP28" s="93"/>
      <c r="BQ28" s="93"/>
      <c r="BR28" s="93"/>
      <c r="BS28" s="93"/>
      <c r="BT28" s="93"/>
      <c r="BU28" s="93"/>
      <c r="BV28" s="93"/>
      <c r="BW28" s="93"/>
      <c r="BX28" s="93"/>
      <c r="BY28" s="93"/>
      <c r="BZ28" s="9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92"/>
      <c r="BM29" s="93"/>
      <c r="BN29" s="93"/>
      <c r="BO29" s="93"/>
      <c r="BP29" s="93"/>
      <c r="BQ29" s="93"/>
      <c r="BR29" s="93"/>
      <c r="BS29" s="93"/>
      <c r="BT29" s="93"/>
      <c r="BU29" s="93"/>
      <c r="BV29" s="93"/>
      <c r="BW29" s="93"/>
      <c r="BX29" s="93"/>
      <c r="BY29" s="93"/>
      <c r="BZ29" s="9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92"/>
      <c r="BM30" s="93"/>
      <c r="BN30" s="93"/>
      <c r="BO30" s="93"/>
      <c r="BP30" s="93"/>
      <c r="BQ30" s="93"/>
      <c r="BR30" s="93"/>
      <c r="BS30" s="93"/>
      <c r="BT30" s="93"/>
      <c r="BU30" s="93"/>
      <c r="BV30" s="93"/>
      <c r="BW30" s="93"/>
      <c r="BX30" s="93"/>
      <c r="BY30" s="93"/>
      <c r="BZ30" s="9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92"/>
      <c r="BM31" s="93"/>
      <c r="BN31" s="93"/>
      <c r="BO31" s="93"/>
      <c r="BP31" s="93"/>
      <c r="BQ31" s="93"/>
      <c r="BR31" s="93"/>
      <c r="BS31" s="93"/>
      <c r="BT31" s="93"/>
      <c r="BU31" s="93"/>
      <c r="BV31" s="93"/>
      <c r="BW31" s="93"/>
      <c r="BX31" s="93"/>
      <c r="BY31" s="93"/>
      <c r="BZ31" s="9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92"/>
      <c r="BM32" s="93"/>
      <c r="BN32" s="93"/>
      <c r="BO32" s="93"/>
      <c r="BP32" s="93"/>
      <c r="BQ32" s="93"/>
      <c r="BR32" s="93"/>
      <c r="BS32" s="93"/>
      <c r="BT32" s="93"/>
      <c r="BU32" s="93"/>
      <c r="BV32" s="93"/>
      <c r="BW32" s="93"/>
      <c r="BX32" s="93"/>
      <c r="BY32" s="93"/>
      <c r="BZ32" s="9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92"/>
      <c r="BM33" s="93"/>
      <c r="BN33" s="93"/>
      <c r="BO33" s="93"/>
      <c r="BP33" s="93"/>
      <c r="BQ33" s="93"/>
      <c r="BR33" s="93"/>
      <c r="BS33" s="93"/>
      <c r="BT33" s="93"/>
      <c r="BU33" s="93"/>
      <c r="BV33" s="93"/>
      <c r="BW33" s="93"/>
      <c r="BX33" s="93"/>
      <c r="BY33" s="93"/>
      <c r="BZ33" s="9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92"/>
      <c r="BM34" s="93"/>
      <c r="BN34" s="93"/>
      <c r="BO34" s="93"/>
      <c r="BP34" s="93"/>
      <c r="BQ34" s="93"/>
      <c r="BR34" s="93"/>
      <c r="BS34" s="93"/>
      <c r="BT34" s="93"/>
      <c r="BU34" s="93"/>
      <c r="BV34" s="93"/>
      <c r="BW34" s="93"/>
      <c r="BX34" s="93"/>
      <c r="BY34" s="93"/>
      <c r="BZ34" s="9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92"/>
      <c r="BM35" s="93"/>
      <c r="BN35" s="93"/>
      <c r="BO35" s="93"/>
      <c r="BP35" s="93"/>
      <c r="BQ35" s="93"/>
      <c r="BR35" s="93"/>
      <c r="BS35" s="93"/>
      <c r="BT35" s="93"/>
      <c r="BU35" s="93"/>
      <c r="BV35" s="93"/>
      <c r="BW35" s="93"/>
      <c r="BX35" s="93"/>
      <c r="BY35" s="93"/>
      <c r="BZ35" s="9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92"/>
      <c r="BM36" s="93"/>
      <c r="BN36" s="93"/>
      <c r="BO36" s="93"/>
      <c r="BP36" s="93"/>
      <c r="BQ36" s="93"/>
      <c r="BR36" s="93"/>
      <c r="BS36" s="93"/>
      <c r="BT36" s="93"/>
      <c r="BU36" s="93"/>
      <c r="BV36" s="93"/>
      <c r="BW36" s="93"/>
      <c r="BX36" s="93"/>
      <c r="BY36" s="93"/>
      <c r="BZ36" s="9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92"/>
      <c r="BM37" s="93"/>
      <c r="BN37" s="93"/>
      <c r="BO37" s="93"/>
      <c r="BP37" s="93"/>
      <c r="BQ37" s="93"/>
      <c r="BR37" s="93"/>
      <c r="BS37" s="93"/>
      <c r="BT37" s="93"/>
      <c r="BU37" s="93"/>
      <c r="BV37" s="93"/>
      <c r="BW37" s="93"/>
      <c r="BX37" s="93"/>
      <c r="BY37" s="93"/>
      <c r="BZ37" s="9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92"/>
      <c r="BM38" s="93"/>
      <c r="BN38" s="93"/>
      <c r="BO38" s="93"/>
      <c r="BP38" s="93"/>
      <c r="BQ38" s="93"/>
      <c r="BR38" s="93"/>
      <c r="BS38" s="93"/>
      <c r="BT38" s="93"/>
      <c r="BU38" s="93"/>
      <c r="BV38" s="93"/>
      <c r="BW38" s="93"/>
      <c r="BX38" s="93"/>
      <c r="BY38" s="93"/>
      <c r="BZ38" s="9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92"/>
      <c r="BM39" s="93"/>
      <c r="BN39" s="93"/>
      <c r="BO39" s="93"/>
      <c r="BP39" s="93"/>
      <c r="BQ39" s="93"/>
      <c r="BR39" s="93"/>
      <c r="BS39" s="93"/>
      <c r="BT39" s="93"/>
      <c r="BU39" s="93"/>
      <c r="BV39" s="93"/>
      <c r="BW39" s="93"/>
      <c r="BX39" s="93"/>
      <c r="BY39" s="93"/>
      <c r="BZ39" s="9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92"/>
      <c r="BM40" s="93"/>
      <c r="BN40" s="93"/>
      <c r="BO40" s="93"/>
      <c r="BP40" s="93"/>
      <c r="BQ40" s="93"/>
      <c r="BR40" s="93"/>
      <c r="BS40" s="93"/>
      <c r="BT40" s="93"/>
      <c r="BU40" s="93"/>
      <c r="BV40" s="93"/>
      <c r="BW40" s="93"/>
      <c r="BX40" s="93"/>
      <c r="BY40" s="93"/>
      <c r="BZ40" s="94"/>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92"/>
      <c r="BM41" s="93"/>
      <c r="BN41" s="93"/>
      <c r="BO41" s="93"/>
      <c r="BP41" s="93"/>
      <c r="BQ41" s="93"/>
      <c r="BR41" s="93"/>
      <c r="BS41" s="93"/>
      <c r="BT41" s="93"/>
      <c r="BU41" s="93"/>
      <c r="BV41" s="93"/>
      <c r="BW41" s="93"/>
      <c r="BX41" s="93"/>
      <c r="BY41" s="93"/>
      <c r="BZ41" s="94"/>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92"/>
      <c r="BM42" s="93"/>
      <c r="BN42" s="93"/>
      <c r="BO42" s="93"/>
      <c r="BP42" s="93"/>
      <c r="BQ42" s="93"/>
      <c r="BR42" s="93"/>
      <c r="BS42" s="93"/>
      <c r="BT42" s="93"/>
      <c r="BU42" s="93"/>
      <c r="BV42" s="93"/>
      <c r="BW42" s="93"/>
      <c r="BX42" s="93"/>
      <c r="BY42" s="93"/>
      <c r="BZ42" s="94"/>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92"/>
      <c r="BM43" s="93"/>
      <c r="BN43" s="93"/>
      <c r="BO43" s="93"/>
      <c r="BP43" s="93"/>
      <c r="BQ43" s="93"/>
      <c r="BR43" s="93"/>
      <c r="BS43" s="93"/>
      <c r="BT43" s="93"/>
      <c r="BU43" s="93"/>
      <c r="BV43" s="93"/>
      <c r="BW43" s="93"/>
      <c r="BX43" s="93"/>
      <c r="BY43" s="93"/>
      <c r="BZ43" s="94"/>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92"/>
      <c r="BM44" s="93"/>
      <c r="BN44" s="93"/>
      <c r="BO44" s="93"/>
      <c r="BP44" s="93"/>
      <c r="BQ44" s="93"/>
      <c r="BR44" s="93"/>
      <c r="BS44" s="93"/>
      <c r="BT44" s="93"/>
      <c r="BU44" s="93"/>
      <c r="BV44" s="93"/>
      <c r="BW44" s="93"/>
      <c r="BX44" s="93"/>
      <c r="BY44" s="93"/>
      <c r="BZ44" s="9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113</v>
      </c>
      <c r="BM66" s="52"/>
      <c r="BN66" s="52"/>
      <c r="BO66" s="52"/>
      <c r="BP66" s="52"/>
      <c r="BQ66" s="52"/>
      <c r="BR66" s="52"/>
      <c r="BS66" s="52"/>
      <c r="BT66" s="52"/>
      <c r="BU66" s="52"/>
      <c r="BV66" s="52"/>
      <c r="BW66" s="52"/>
      <c r="BX66" s="52"/>
      <c r="BY66" s="52"/>
      <c r="BZ66" s="5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rAnrfDYot6JRweqQnwjmPCczxl9l4A36+x4QaWYJQ6GxyssjUEDJzvJnCkH2UADvivWnA6iIp+GtLVnoDFWMA==" saltValue="yg6VIFAkup4GTQ38/IXSn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232335</v>
      </c>
      <c r="D6" s="20">
        <f t="shared" si="3"/>
        <v>46</v>
      </c>
      <c r="E6" s="20">
        <f t="shared" si="3"/>
        <v>1</v>
      </c>
      <c r="F6" s="20">
        <f t="shared" si="3"/>
        <v>0</v>
      </c>
      <c r="G6" s="20">
        <f t="shared" si="3"/>
        <v>1</v>
      </c>
      <c r="H6" s="20" t="str">
        <f t="shared" si="3"/>
        <v>愛知県　清須市</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95.68</v>
      </c>
      <c r="P6" s="21">
        <f t="shared" si="3"/>
        <v>12.51</v>
      </c>
      <c r="Q6" s="21">
        <f t="shared" si="3"/>
        <v>2425</v>
      </c>
      <c r="R6" s="21">
        <f t="shared" si="3"/>
        <v>68707</v>
      </c>
      <c r="S6" s="21">
        <f t="shared" si="3"/>
        <v>17.350000000000001</v>
      </c>
      <c r="T6" s="21">
        <f t="shared" si="3"/>
        <v>3960.06</v>
      </c>
      <c r="U6" s="21">
        <f t="shared" si="3"/>
        <v>8606</v>
      </c>
      <c r="V6" s="21">
        <f t="shared" si="3"/>
        <v>4.01</v>
      </c>
      <c r="W6" s="21">
        <f t="shared" si="3"/>
        <v>2146.13</v>
      </c>
      <c r="X6" s="22">
        <f>IF(X7="",NA(),X7)</f>
        <v>112.3</v>
      </c>
      <c r="Y6" s="22">
        <f t="shared" ref="Y6:AG6" si="4">IF(Y7="",NA(),Y7)</f>
        <v>115.97</v>
      </c>
      <c r="Z6" s="22">
        <f t="shared" si="4"/>
        <v>111.13</v>
      </c>
      <c r="AA6" s="22">
        <f t="shared" si="4"/>
        <v>109.71</v>
      </c>
      <c r="AB6" s="22">
        <f t="shared" si="4"/>
        <v>101.43</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129.69</v>
      </c>
      <c r="AU6" s="22">
        <f t="shared" ref="AU6:BC6" si="6">IF(AU7="",NA(),AU7)</f>
        <v>133.84</v>
      </c>
      <c r="AV6" s="22">
        <f t="shared" si="6"/>
        <v>186.02</v>
      </c>
      <c r="AW6" s="22">
        <f t="shared" si="6"/>
        <v>190.17</v>
      </c>
      <c r="AX6" s="22">
        <f t="shared" si="6"/>
        <v>200.99</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102.99</v>
      </c>
      <c r="BF6" s="22">
        <f t="shared" ref="BF6:BN6" si="7">IF(BF7="",NA(),BF7)</f>
        <v>67.900000000000006</v>
      </c>
      <c r="BG6" s="22">
        <f t="shared" si="7"/>
        <v>41.18</v>
      </c>
      <c r="BH6" s="22">
        <f t="shared" si="7"/>
        <v>16.36</v>
      </c>
      <c r="BI6" s="22">
        <f t="shared" si="7"/>
        <v>6.57</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112.81</v>
      </c>
      <c r="BQ6" s="22">
        <f t="shared" ref="BQ6:BY6" si="8">IF(BQ7="",NA(),BQ7)</f>
        <v>116.98</v>
      </c>
      <c r="BR6" s="22">
        <f t="shared" si="8"/>
        <v>111.22</v>
      </c>
      <c r="BS6" s="22">
        <f t="shared" si="8"/>
        <v>109.28</v>
      </c>
      <c r="BT6" s="22">
        <f t="shared" si="8"/>
        <v>99.79</v>
      </c>
      <c r="BU6" s="22">
        <f t="shared" si="8"/>
        <v>82.78</v>
      </c>
      <c r="BV6" s="22">
        <f t="shared" si="8"/>
        <v>84.82</v>
      </c>
      <c r="BW6" s="22">
        <f t="shared" si="8"/>
        <v>82.29</v>
      </c>
      <c r="BX6" s="22">
        <f t="shared" si="8"/>
        <v>84.16</v>
      </c>
      <c r="BY6" s="22">
        <f t="shared" si="8"/>
        <v>81.45</v>
      </c>
      <c r="BZ6" s="21" t="str">
        <f>IF(BZ7="","",IF(BZ7="-","【-】","【"&amp;SUBSTITUTE(TEXT(BZ7,"#,##0.00"),"-","△")&amp;"】"))</f>
        <v>【97.59】</v>
      </c>
      <c r="CA6" s="22">
        <f>IF(CA7="",NA(),CA7)</f>
        <v>151.71</v>
      </c>
      <c r="CB6" s="22">
        <f t="shared" ref="CB6:CJ6" si="9">IF(CB7="",NA(),CB7)</f>
        <v>151.52000000000001</v>
      </c>
      <c r="CC6" s="22">
        <f t="shared" si="9"/>
        <v>158.75</v>
      </c>
      <c r="CD6" s="22">
        <f t="shared" si="9"/>
        <v>160.6</v>
      </c>
      <c r="CE6" s="22">
        <f t="shared" si="9"/>
        <v>176.95</v>
      </c>
      <c r="CF6" s="22">
        <f t="shared" si="9"/>
        <v>225.09</v>
      </c>
      <c r="CG6" s="22">
        <f t="shared" si="9"/>
        <v>224.82</v>
      </c>
      <c r="CH6" s="22">
        <f t="shared" si="9"/>
        <v>230.85</v>
      </c>
      <c r="CI6" s="22">
        <f t="shared" si="9"/>
        <v>230.21</v>
      </c>
      <c r="CJ6" s="22">
        <f t="shared" si="9"/>
        <v>240.31</v>
      </c>
      <c r="CK6" s="21" t="str">
        <f>IF(CK7="","",IF(CK7="-","【-】","【"&amp;SUBSTITUTE(TEXT(CK7,"#,##0.00"),"-","△")&amp;"】"))</f>
        <v>【181.66】</v>
      </c>
      <c r="CL6" s="22">
        <f>IF(CL7="",NA(),CL7)</f>
        <v>46.39</v>
      </c>
      <c r="CM6" s="22">
        <f t="shared" ref="CM6:CU6" si="10">IF(CM7="",NA(),CM7)</f>
        <v>46.25</v>
      </c>
      <c r="CN6" s="22">
        <f t="shared" si="10"/>
        <v>46.33</v>
      </c>
      <c r="CO6" s="22">
        <f t="shared" si="10"/>
        <v>45.81</v>
      </c>
      <c r="CP6" s="22">
        <f t="shared" si="10"/>
        <v>46.63</v>
      </c>
      <c r="CQ6" s="22">
        <f t="shared" si="10"/>
        <v>49.38</v>
      </c>
      <c r="CR6" s="22">
        <f t="shared" si="10"/>
        <v>50.09</v>
      </c>
      <c r="CS6" s="22">
        <f t="shared" si="10"/>
        <v>50.1</v>
      </c>
      <c r="CT6" s="22">
        <f t="shared" si="10"/>
        <v>49.76</v>
      </c>
      <c r="CU6" s="22">
        <f t="shared" si="10"/>
        <v>49.74</v>
      </c>
      <c r="CV6" s="21" t="str">
        <f>IF(CV7="","",IF(CV7="-","【-】","【"&amp;SUBSTITUTE(TEXT(CV7,"#,##0.00"),"-","△")&amp;"】"))</f>
        <v>【60.21】</v>
      </c>
      <c r="CW6" s="22">
        <f>IF(CW7="",NA(),CW7)</f>
        <v>95.22</v>
      </c>
      <c r="CX6" s="22">
        <f t="shared" ref="CX6:DF6" si="11">IF(CX7="",NA(),CX7)</f>
        <v>95.86</v>
      </c>
      <c r="CY6" s="22">
        <f t="shared" si="11"/>
        <v>95.04</v>
      </c>
      <c r="CZ6" s="22">
        <f t="shared" si="11"/>
        <v>95.49</v>
      </c>
      <c r="DA6" s="22">
        <f t="shared" si="11"/>
        <v>95.04</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55</v>
      </c>
      <c r="DI6" s="22">
        <f t="shared" ref="DI6:DQ6" si="12">IF(DI7="",NA(),DI7)</f>
        <v>51.62</v>
      </c>
      <c r="DJ6" s="22">
        <f t="shared" si="12"/>
        <v>52.04</v>
      </c>
      <c r="DK6" s="22">
        <f t="shared" si="12"/>
        <v>52.55</v>
      </c>
      <c r="DL6" s="22">
        <f t="shared" si="12"/>
        <v>50.91</v>
      </c>
      <c r="DM6" s="22">
        <f t="shared" si="12"/>
        <v>47.5</v>
      </c>
      <c r="DN6" s="22">
        <f t="shared" si="12"/>
        <v>48.41</v>
      </c>
      <c r="DO6" s="22">
        <f t="shared" si="12"/>
        <v>50.02</v>
      </c>
      <c r="DP6" s="22">
        <f t="shared" si="12"/>
        <v>51.38</v>
      </c>
      <c r="DQ6" s="22">
        <f t="shared" si="12"/>
        <v>52.3</v>
      </c>
      <c r="DR6" s="21" t="str">
        <f>IF(DR7="","",IF(DR7="-","【-】","【"&amp;SUBSTITUTE(TEXT(DR7,"#,##0.00"),"-","△")&amp;"】"))</f>
        <v>【52.41】</v>
      </c>
      <c r="DS6" s="22">
        <f>IF(DS7="",NA(),DS7)</f>
        <v>61.48</v>
      </c>
      <c r="DT6" s="22">
        <f t="shared" ref="DT6:EB6" si="13">IF(DT7="",NA(),DT7)</f>
        <v>56.04</v>
      </c>
      <c r="DU6" s="22">
        <f t="shared" si="13"/>
        <v>55.47</v>
      </c>
      <c r="DV6" s="22">
        <f t="shared" si="13"/>
        <v>56.64</v>
      </c>
      <c r="DW6" s="22">
        <f t="shared" si="13"/>
        <v>54.46</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1.46</v>
      </c>
      <c r="EE6" s="22">
        <f t="shared" ref="EE6:EM6" si="14">IF(EE7="",NA(),EE7)</f>
        <v>1.25</v>
      </c>
      <c r="EF6" s="22">
        <f t="shared" si="14"/>
        <v>0.46</v>
      </c>
      <c r="EG6" s="22">
        <f t="shared" si="14"/>
        <v>0.59</v>
      </c>
      <c r="EH6" s="22">
        <f t="shared" si="14"/>
        <v>1.05</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2">
      <c r="A7" s="15"/>
      <c r="B7" s="24">
        <v>2024</v>
      </c>
      <c r="C7" s="24">
        <v>232335</v>
      </c>
      <c r="D7" s="24">
        <v>46</v>
      </c>
      <c r="E7" s="24">
        <v>1</v>
      </c>
      <c r="F7" s="24">
        <v>0</v>
      </c>
      <c r="G7" s="24">
        <v>1</v>
      </c>
      <c r="H7" s="24" t="s">
        <v>93</v>
      </c>
      <c r="I7" s="24" t="s">
        <v>94</v>
      </c>
      <c r="J7" s="24" t="s">
        <v>95</v>
      </c>
      <c r="K7" s="24" t="s">
        <v>96</v>
      </c>
      <c r="L7" s="24" t="s">
        <v>97</v>
      </c>
      <c r="M7" s="24" t="s">
        <v>98</v>
      </c>
      <c r="N7" s="25" t="s">
        <v>99</v>
      </c>
      <c r="O7" s="25">
        <v>95.68</v>
      </c>
      <c r="P7" s="25">
        <v>12.51</v>
      </c>
      <c r="Q7" s="25">
        <v>2425</v>
      </c>
      <c r="R7" s="25">
        <v>68707</v>
      </c>
      <c r="S7" s="25">
        <v>17.350000000000001</v>
      </c>
      <c r="T7" s="25">
        <v>3960.06</v>
      </c>
      <c r="U7" s="25">
        <v>8606</v>
      </c>
      <c r="V7" s="25">
        <v>4.01</v>
      </c>
      <c r="W7" s="25">
        <v>2146.13</v>
      </c>
      <c r="X7" s="25">
        <v>112.3</v>
      </c>
      <c r="Y7" s="25">
        <v>115.97</v>
      </c>
      <c r="Z7" s="25">
        <v>111.13</v>
      </c>
      <c r="AA7" s="25">
        <v>109.71</v>
      </c>
      <c r="AB7" s="25">
        <v>101.43</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129.69</v>
      </c>
      <c r="AU7" s="25">
        <v>133.84</v>
      </c>
      <c r="AV7" s="25">
        <v>186.02</v>
      </c>
      <c r="AW7" s="25">
        <v>190.17</v>
      </c>
      <c r="AX7" s="25">
        <v>200.99</v>
      </c>
      <c r="AY7" s="25">
        <v>305.08</v>
      </c>
      <c r="AZ7" s="25">
        <v>305.33999999999997</v>
      </c>
      <c r="BA7" s="25">
        <v>310.01</v>
      </c>
      <c r="BB7" s="25">
        <v>311.12</v>
      </c>
      <c r="BC7" s="25">
        <v>293.51</v>
      </c>
      <c r="BD7" s="25">
        <v>239.69</v>
      </c>
      <c r="BE7" s="25">
        <v>102.99</v>
      </c>
      <c r="BF7" s="25">
        <v>67.900000000000006</v>
      </c>
      <c r="BG7" s="25">
        <v>41.18</v>
      </c>
      <c r="BH7" s="25">
        <v>16.36</v>
      </c>
      <c r="BI7" s="25">
        <v>6.57</v>
      </c>
      <c r="BJ7" s="25">
        <v>585.59</v>
      </c>
      <c r="BK7" s="25">
        <v>561.34</v>
      </c>
      <c r="BL7" s="25">
        <v>538.33000000000004</v>
      </c>
      <c r="BM7" s="25">
        <v>515.14</v>
      </c>
      <c r="BN7" s="25">
        <v>498.34</v>
      </c>
      <c r="BO7" s="25">
        <v>264.86</v>
      </c>
      <c r="BP7" s="25">
        <v>112.81</v>
      </c>
      <c r="BQ7" s="25">
        <v>116.98</v>
      </c>
      <c r="BR7" s="25">
        <v>111.22</v>
      </c>
      <c r="BS7" s="25">
        <v>109.28</v>
      </c>
      <c r="BT7" s="25">
        <v>99.79</v>
      </c>
      <c r="BU7" s="25">
        <v>82.78</v>
      </c>
      <c r="BV7" s="25">
        <v>84.82</v>
      </c>
      <c r="BW7" s="25">
        <v>82.29</v>
      </c>
      <c r="BX7" s="25">
        <v>84.16</v>
      </c>
      <c r="BY7" s="25">
        <v>81.45</v>
      </c>
      <c r="BZ7" s="25">
        <v>97.59</v>
      </c>
      <c r="CA7" s="25">
        <v>151.71</v>
      </c>
      <c r="CB7" s="25">
        <v>151.52000000000001</v>
      </c>
      <c r="CC7" s="25">
        <v>158.75</v>
      </c>
      <c r="CD7" s="25">
        <v>160.6</v>
      </c>
      <c r="CE7" s="25">
        <v>176.95</v>
      </c>
      <c r="CF7" s="25">
        <v>225.09</v>
      </c>
      <c r="CG7" s="25">
        <v>224.82</v>
      </c>
      <c r="CH7" s="25">
        <v>230.85</v>
      </c>
      <c r="CI7" s="25">
        <v>230.21</v>
      </c>
      <c r="CJ7" s="25">
        <v>240.31</v>
      </c>
      <c r="CK7" s="25">
        <v>181.66</v>
      </c>
      <c r="CL7" s="25">
        <v>46.39</v>
      </c>
      <c r="CM7" s="25">
        <v>46.25</v>
      </c>
      <c r="CN7" s="25">
        <v>46.33</v>
      </c>
      <c r="CO7" s="25">
        <v>45.81</v>
      </c>
      <c r="CP7" s="25">
        <v>46.63</v>
      </c>
      <c r="CQ7" s="25">
        <v>49.38</v>
      </c>
      <c r="CR7" s="25">
        <v>50.09</v>
      </c>
      <c r="CS7" s="25">
        <v>50.1</v>
      </c>
      <c r="CT7" s="25">
        <v>49.76</v>
      </c>
      <c r="CU7" s="25">
        <v>49.74</v>
      </c>
      <c r="CV7" s="25">
        <v>60.21</v>
      </c>
      <c r="CW7" s="25">
        <v>95.22</v>
      </c>
      <c r="CX7" s="25">
        <v>95.86</v>
      </c>
      <c r="CY7" s="25">
        <v>95.04</v>
      </c>
      <c r="CZ7" s="25">
        <v>95.49</v>
      </c>
      <c r="DA7" s="25">
        <v>95.04</v>
      </c>
      <c r="DB7" s="25">
        <v>78.010000000000005</v>
      </c>
      <c r="DC7" s="25">
        <v>77.599999999999994</v>
      </c>
      <c r="DD7" s="25">
        <v>77.3</v>
      </c>
      <c r="DE7" s="25">
        <v>76.64</v>
      </c>
      <c r="DF7" s="25">
        <v>75.37</v>
      </c>
      <c r="DG7" s="25">
        <v>89.21</v>
      </c>
      <c r="DH7" s="25">
        <v>55</v>
      </c>
      <c r="DI7" s="25">
        <v>51.62</v>
      </c>
      <c r="DJ7" s="25">
        <v>52.04</v>
      </c>
      <c r="DK7" s="25">
        <v>52.55</v>
      </c>
      <c r="DL7" s="25">
        <v>50.91</v>
      </c>
      <c r="DM7" s="25">
        <v>47.5</v>
      </c>
      <c r="DN7" s="25">
        <v>48.41</v>
      </c>
      <c r="DO7" s="25">
        <v>50.02</v>
      </c>
      <c r="DP7" s="25">
        <v>51.38</v>
      </c>
      <c r="DQ7" s="25">
        <v>52.3</v>
      </c>
      <c r="DR7" s="25">
        <v>52.41</v>
      </c>
      <c r="DS7" s="25">
        <v>61.48</v>
      </c>
      <c r="DT7" s="25">
        <v>56.04</v>
      </c>
      <c r="DU7" s="25">
        <v>55.47</v>
      </c>
      <c r="DV7" s="25">
        <v>56.64</v>
      </c>
      <c r="DW7" s="25">
        <v>54.46</v>
      </c>
      <c r="DX7" s="25">
        <v>17.399999999999999</v>
      </c>
      <c r="DY7" s="25">
        <v>18.64</v>
      </c>
      <c r="DZ7" s="25">
        <v>19.510000000000002</v>
      </c>
      <c r="EA7" s="25">
        <v>21.6</v>
      </c>
      <c r="EB7" s="25">
        <v>23.36</v>
      </c>
      <c r="EC7" s="25">
        <v>26.78</v>
      </c>
      <c r="ED7" s="25">
        <v>1.46</v>
      </c>
      <c r="EE7" s="25">
        <v>1.25</v>
      </c>
      <c r="EF7" s="25">
        <v>0.46</v>
      </c>
      <c r="EG7" s="25">
        <v>0.59</v>
      </c>
      <c r="EH7" s="25">
        <v>1.05</v>
      </c>
      <c r="EI7" s="25">
        <v>0.4</v>
      </c>
      <c r="EJ7" s="25">
        <v>0.36</v>
      </c>
      <c r="EK7" s="25">
        <v>0.56999999999999995</v>
      </c>
      <c r="EL7" s="25">
        <v>0.56000000000000005</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2026-02-19T05:07:58Z</cp:lastPrinted>
  <dcterms:created xsi:type="dcterms:W3CDTF">2025-12-12T09:18:33Z</dcterms:created>
  <dcterms:modified xsi:type="dcterms:W3CDTF">2026-02-19T05:08:05Z</dcterms:modified>
  <cp:category/>
</cp:coreProperties>
</file>