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0.1.41.49\rizai\★理財Gフォルダ（R6～）\023  経営比較分析表\R7\06_公開用データ★\01_水道\"/>
    </mc:Choice>
  </mc:AlternateContent>
  <xr:revisionPtr revIDLastSave="0" documentId="13_ncr:1_{C742288A-3792-437D-8524-0A76DBFDAD5D}" xr6:coauthVersionLast="47" xr6:coauthVersionMax="47" xr10:uidLastSave="{00000000-0000-0000-0000-000000000000}"/>
  <workbookProtection workbookAlgorithmName="SHA-512" workbookHashValue="xRWWAVEc0BmwtWygOy9GrLiSfR0iTJOfG3fTFRKFtxCLDg7XECPa+hfFfUyx5ma4ElMUiod6wIqglJp1cz6c4Q==" workbookSaltValue="2BGk+T5eRM2Ai2PYlHh3OA==" workbookSpinCount="100000" lockStructure="1"/>
  <bookViews>
    <workbookView xWindow="-110" yWindow="-110" windowWidth="22780" windowHeight="14540" xr2:uid="{00000000-000D-0000-FFFF-FFFF00000000}"/>
  </bookViews>
  <sheets>
    <sheet name="法適用_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N6" i="5"/>
  <c r="O85" i="4" s="1"/>
  <c r="EM6" i="5"/>
  <c r="EL6" i="5"/>
  <c r="EK6" i="5"/>
  <c r="EJ6" i="5"/>
  <c r="EI6" i="5"/>
  <c r="EH6" i="5"/>
  <c r="EG6" i="5"/>
  <c r="EF6" i="5"/>
  <c r="EE6" i="5"/>
  <c r="ED6" i="5"/>
  <c r="EC6" i="5"/>
  <c r="N85" i="4" s="1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L85" i="4" s="1"/>
  <c r="DF6" i="5"/>
  <c r="DE6" i="5"/>
  <c r="DD6" i="5"/>
  <c r="DC6" i="5"/>
  <c r="DB6" i="5"/>
  <c r="DA6" i="5"/>
  <c r="CZ6" i="5"/>
  <c r="CY6" i="5"/>
  <c r="CX6" i="5"/>
  <c r="CW6" i="5"/>
  <c r="CV6" i="5"/>
  <c r="K85" i="4" s="1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H85" i="4" s="1"/>
  <c r="BN6" i="5"/>
  <c r="BM6" i="5"/>
  <c r="BL6" i="5"/>
  <c r="BK6" i="5"/>
  <c r="BJ6" i="5"/>
  <c r="BI6" i="5"/>
  <c r="BH6" i="5"/>
  <c r="BG6" i="5"/>
  <c r="BF6" i="5"/>
  <c r="BE6" i="5"/>
  <c r="BD6" i="5"/>
  <c r="G85" i="4" s="1"/>
  <c r="BC6" i="5"/>
  <c r="BB6" i="5"/>
  <c r="BA6" i="5"/>
  <c r="AZ6" i="5"/>
  <c r="AY6" i="5"/>
  <c r="AX6" i="5"/>
  <c r="AW6" i="5"/>
  <c r="AV6" i="5"/>
  <c r="AU6" i="5"/>
  <c r="AT6" i="5"/>
  <c r="AS6" i="5"/>
  <c r="F85" i="4" s="1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BB10" i="4" s="1"/>
  <c r="V6" i="5"/>
  <c r="U6" i="5"/>
  <c r="T6" i="5"/>
  <c r="S6" i="5"/>
  <c r="R6" i="5"/>
  <c r="Q6" i="5"/>
  <c r="P6" i="5"/>
  <c r="P10" i="4" s="1"/>
  <c r="O6" i="5"/>
  <c r="I10" i="4" s="1"/>
  <c r="N6" i="5"/>
  <c r="M6" i="5"/>
  <c r="L6" i="5"/>
  <c r="W8" i="4" s="1"/>
  <c r="K6" i="5"/>
  <c r="P8" i="4" s="1"/>
  <c r="J6" i="5"/>
  <c r="I6" i="5"/>
  <c r="H6" i="5"/>
  <c r="G6" i="5"/>
  <c r="F6" i="5"/>
  <c r="E6" i="5"/>
  <c r="D6" i="5"/>
  <c r="C6" i="5"/>
  <c r="B6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M85" i="4"/>
  <c r="J85" i="4"/>
  <c r="I85" i="4"/>
  <c r="E85" i="4"/>
  <c r="AT10" i="4"/>
  <c r="AL10" i="4"/>
  <c r="W10" i="4"/>
  <c r="B10" i="4"/>
  <c r="BB8" i="4"/>
  <c r="AT8" i="4"/>
  <c r="AL8" i="4"/>
  <c r="AD8" i="4"/>
  <c r="I8" i="4"/>
  <c r="B8" i="4"/>
  <c r="B6" i="4"/>
</calcChain>
</file>

<file path=xl/sharedStrings.xml><?xml version="1.0" encoding="utf-8"?>
<sst xmlns="http://schemas.openxmlformats.org/spreadsheetml/2006/main" count="228" uniqueCount="113">
  <si>
    <t>経営比較分析表（令和6年度決算）</t>
    <rPh sb="8" eb="10">
      <t>レイワ</t>
    </rPh>
    <rPh sb="11" eb="13">
      <t>ネンド</t>
    </rPh>
    <rPh sb="12" eb="13">
      <t>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</si>
  <si>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</si>
  <si>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</si>
  <si>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</si>
  <si>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</si>
  <si>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</si>
  <si>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</si>
  <si>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</si>
  <si>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</si>
  <si>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</si>
  <si>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</si>
  <si>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</si>
  <si>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</si>
  <si>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</si>
  <si>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</si>
  <si>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</si>
  <si>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現在給水人口(人)</t>
    <phoneticPr fontId="4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</si>
  <si>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4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</si>
  <si>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</si>
  <si>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</si>
  <si>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</si>
  <si>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</si>
  <si>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</si>
  <si>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</si>
  <si>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</si>
  <si>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</si>
  <si>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</si>
  <si>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</si>
  <si>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</si>
  <si>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</si>
  <si>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</si>
  <si>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</si>
  <si>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</si>
  <si>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</si>
  <si>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</si>
  <si>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</si>
  <si>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</si>
  <si>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</si>
  <si>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</si>
  <si>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</si>
  <si>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</si>
  <si>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</si>
  <si>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</si>
  <si>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</si>
  <si>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</si>
  <si>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</si>
  <si>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</si>
  <si>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</si>
  <si>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</si>
  <si>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</si>
  <si>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</si>
  <si>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</si>
  <si>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</si>
  <si>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</si>
  <si>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</si>
  <si>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</si>
  <si>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</si>
  <si>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4"/>
  </si>
  <si>
    <t>⑤料金回収率(％)</t>
    <rPh sb="1" eb="3">
      <t>リョウキン</t>
    </rPh>
    <rPh sb="3" eb="5">
      <t>カイシュウ</t>
    </rPh>
    <rPh sb="5" eb="6">
      <t>リツ</t>
    </rPh>
    <phoneticPr fontId="4"/>
  </si>
  <si>
    <t>⑥給水原価(円)</t>
    <rPh sb="1" eb="3">
      <t>キュウスイ</t>
    </rPh>
    <rPh sb="3" eb="5">
      <t>ゲンカ</t>
    </rPh>
    <rPh sb="6" eb="7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</si>
  <si>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</si>
  <si>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⑧有収率(％)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</si>
  <si>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</si>
  <si>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②管路経年化率(％)</t>
    <rPh sb="1" eb="3">
      <t>カンロ</t>
    </rPh>
    <rPh sb="3" eb="6">
      <t>ケイネンカ</t>
    </rPh>
    <rPh sb="6" eb="7">
      <t>リツ</t>
    </rPh>
    <phoneticPr fontId="4"/>
  </si>
  <si>
    <t>③管路更新率(％)</t>
    <rPh sb="1" eb="3">
      <t>カンロ</t>
    </rPh>
    <rPh sb="3" eb="5">
      <t>コウシン</t>
    </rPh>
    <rPh sb="5" eb="6">
      <t>リツ</t>
    </rPh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</si>
  <si>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</si>
  <si>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</si>
  <si>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</si>
  <si>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</si>
  <si>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</si>
  <si>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</si>
  <si>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</si>
  <si>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</si>
  <si>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</si>
  <si>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</si>
  <si>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</si>
  <si>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</si>
  <si>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</si>
  <si>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給水人口</t>
    <rPh sb="0" eb="2">
      <t>キュウスイ</t>
    </rPh>
    <rPh sb="2" eb="4">
      <t>ジンコウ</t>
    </rPh>
    <phoneticPr fontId="4"/>
  </si>
  <si>
    <t>給水区域面積</t>
  </si>
  <si>
    <t>給水人口密度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</si>
  <si>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</si>
  <si>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</si>
  <si>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</si>
  <si>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</si>
  <si>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</si>
  <si>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</si>
  <si>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</si>
  <si>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</si>
  <si>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</si>
  <si>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</si>
  <si>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</si>
  <si>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</si>
  <si>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愛知県　武豊町</t>
  </si>
  <si>
    <t>法適用</t>
  </si>
  <si>
    <t>水道事業</t>
  </si>
  <si>
    <t>末端給水事業</t>
  </si>
  <si>
    <t>A5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</si>
  <si>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</si>
  <si>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</si>
  <si>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</si>
  <si>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</si>
  <si>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</si>
  <si>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</si>
  <si>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</si>
  <si>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</si>
  <si>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</si>
  <si>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</si>
  <si>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</si>
  <si>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</si>
  <si>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　収益の減少と費用の増加により、①経常収支比率は少しずつ低下しており、令和６年度には類似団体平均値を下回りました。依然として100％は上回っており、②累積欠損金が0であることからも、収支は黒字であることが分かります。
　平成８年度以降、企業債の新規借入をしていませんでしたが、令和５年度に再開しました。令和６年度の時点では、過去の企業債はほぼ償還が終わり、近年のものは償還を始めていないため、年間の返済額が低く、流動負債の金額が小さいため、③流動比率が高くなっています。
　企業債の借り入れを行ったため、④企業債残高対給水収益比率は上昇しましたが、依然として類似団体平均値を大きく下回っており、良好な財政状況であると言えます。
　⑤料金回収率は令和５年度よりも上昇し、100％を上回りました。令和４年度、令和５年度は基本料金減免により水道料金収入が低下しており、令和６年度に本来の水準に戻ったためです。
　⑥給水原価は類似団体平均値を大幅に下回っています。経営健全化を目指し費用削減を進めており、給水に係る費用が抑えられています。
　⑦施設利用率は、臨時的な増減もありますが、近年は給水量の減少により継続して低下傾向にあり、令和６年度は類似団体平均値を下回りました。
　⑧有収率は例年、類似団体平均値を上回っており、収益性が高いことが分かります。</t>
    <rPh sb="1" eb="3">
      <t>シュウエキ</t>
    </rPh>
    <rPh sb="4" eb="6">
      <t>ゲンショウ</t>
    </rPh>
    <rPh sb="10" eb="12">
      <t>ゾウカ</t>
    </rPh>
    <rPh sb="24" eb="25">
      <t>スコ</t>
    </rPh>
    <rPh sb="28" eb="30">
      <t>テイカ</t>
    </rPh>
    <rPh sb="57" eb="59">
      <t>イゼン</t>
    </rPh>
    <rPh sb="67" eb="69">
      <t>ウワマワ</t>
    </rPh>
    <rPh sb="102" eb="103">
      <t>ワ</t>
    </rPh>
    <rPh sb="110" eb="112">
      <t>ヘイセイ</t>
    </rPh>
    <rPh sb="113" eb="115">
      <t>ネンド</t>
    </rPh>
    <rPh sb="115" eb="117">
      <t>イコウ</t>
    </rPh>
    <rPh sb="118" eb="121">
      <t>キギョウサイ</t>
    </rPh>
    <rPh sb="122" eb="124">
      <t>シンキ</t>
    </rPh>
    <rPh sb="124" eb="126">
      <t>カリイレ</t>
    </rPh>
    <rPh sb="138" eb="140">
      <t>レイワ</t>
    </rPh>
    <rPh sb="141" eb="143">
      <t>ネンド</t>
    </rPh>
    <rPh sb="144" eb="146">
      <t>サイカイ</t>
    </rPh>
    <rPh sb="151" eb="153">
      <t>レイワ</t>
    </rPh>
    <rPh sb="154" eb="156">
      <t>ネンド</t>
    </rPh>
    <rPh sb="157" eb="159">
      <t>ジテン</t>
    </rPh>
    <rPh sb="162" eb="164">
      <t>カコ</t>
    </rPh>
    <rPh sb="165" eb="168">
      <t>キギョウサイ</t>
    </rPh>
    <rPh sb="171" eb="173">
      <t>ショウカン</t>
    </rPh>
    <rPh sb="174" eb="175">
      <t>オ</t>
    </rPh>
    <rPh sb="178" eb="180">
      <t>キンネン</t>
    </rPh>
    <rPh sb="184" eb="186">
      <t>ショウカン</t>
    </rPh>
    <rPh sb="187" eb="188">
      <t>ハジ</t>
    </rPh>
    <rPh sb="196" eb="198">
      <t>ネンカン</t>
    </rPh>
    <rPh sb="199" eb="202">
      <t>ヘンサイガク</t>
    </rPh>
    <rPh sb="206" eb="208">
      <t>リュウドウ</t>
    </rPh>
    <rPh sb="208" eb="210">
      <t>フサイ</t>
    </rPh>
    <rPh sb="211" eb="213">
      <t>キンガク</t>
    </rPh>
    <rPh sb="214" eb="215">
      <t>チイ</t>
    </rPh>
    <rPh sb="221" eb="223">
      <t>リュウドウ</t>
    </rPh>
    <rPh sb="223" eb="225">
      <t>ヒリツ</t>
    </rPh>
    <rPh sb="226" eb="227">
      <t>タカ</t>
    </rPh>
    <rPh sb="237" eb="240">
      <t>キギョウサイ</t>
    </rPh>
    <rPh sb="241" eb="242">
      <t>カ</t>
    </rPh>
    <rPh sb="243" eb="244">
      <t>イ</t>
    </rPh>
    <rPh sb="246" eb="247">
      <t>オコナ</t>
    </rPh>
    <rPh sb="316" eb="318">
      <t>リョウキン</t>
    </rPh>
    <rPh sb="318" eb="321">
      <t>カイシュウリツ</t>
    </rPh>
    <rPh sb="330" eb="332">
      <t>ジョウショウ</t>
    </rPh>
    <rPh sb="339" eb="341">
      <t>ウワマワ</t>
    </rPh>
    <rPh sb="346" eb="348">
      <t>レイワ</t>
    </rPh>
    <rPh sb="349" eb="351">
      <t>ネンド</t>
    </rPh>
    <rPh sb="352" eb="354">
      <t>レイワ</t>
    </rPh>
    <rPh sb="355" eb="357">
      <t>ネンド</t>
    </rPh>
    <rPh sb="358" eb="360">
      <t>キホン</t>
    </rPh>
    <rPh sb="367" eb="369">
      <t>スイドウ</t>
    </rPh>
    <rPh sb="369" eb="371">
      <t>リョウキン</t>
    </rPh>
    <rPh sb="371" eb="373">
      <t>シュウニュウ</t>
    </rPh>
    <rPh sb="374" eb="376">
      <t>テイカ</t>
    </rPh>
    <rPh sb="381" eb="383">
      <t>レイワ</t>
    </rPh>
    <rPh sb="384" eb="386">
      <t>ネンド</t>
    </rPh>
    <rPh sb="387" eb="389">
      <t>ホンライ</t>
    </rPh>
    <rPh sb="390" eb="392">
      <t>スイジュン</t>
    </rPh>
    <rPh sb="393" eb="394">
      <t>モド</t>
    </rPh>
    <rPh sb="475" eb="478">
      <t>リンジテキ</t>
    </rPh>
    <rPh sb="488" eb="490">
      <t>キンネン</t>
    </rPh>
    <rPh sb="495" eb="497">
      <t>ゲンショウ</t>
    </rPh>
    <rPh sb="500" eb="502">
      <t>ケイゾク</t>
    </rPh>
    <rPh sb="504" eb="506">
      <t>テイカ</t>
    </rPh>
    <rPh sb="506" eb="508">
      <t>ケイコウ</t>
    </rPh>
    <rPh sb="524" eb="525">
      <t>アタイ</t>
    </rPh>
    <rPh sb="526" eb="528">
      <t>シタマワ</t>
    </rPh>
    <rPh sb="551" eb="553">
      <t>ウワマワ</t>
    </rPh>
    <phoneticPr fontId="4"/>
  </si>
  <si>
    <t>　経営に関する指標から、現在は比較的健全な経営が出来ていると言えます。しかし、施設利用率は少しずつ低下しており、今後も人口減少等による給水収益の減少が予想されます。
　また、施設、特に管路の更新が遅れており、更新費用や減価償却費の増加、その他の費用の増加などにより、収益性が悪化していく可能性があります。
　現在、水道ビジョン（経営戦略）の見直しを行っており、令和７年度末までに公表する予定です。今後は、ビジョンに掲載する経営シミュレーション結果を踏まえ、将来にわたって継続可能な水道事業のために、必要な施策を行っていきます。</t>
    <rPh sb="39" eb="41">
      <t>シセツ</t>
    </rPh>
    <rPh sb="41" eb="44">
      <t>リヨウリツ</t>
    </rPh>
    <rPh sb="45" eb="46">
      <t>スコ</t>
    </rPh>
    <rPh sb="49" eb="51">
      <t>テイカ</t>
    </rPh>
    <rPh sb="56" eb="58">
      <t>コンゴ</t>
    </rPh>
    <rPh sb="87" eb="89">
      <t>シセツ</t>
    </rPh>
    <rPh sb="90" eb="91">
      <t>トク</t>
    </rPh>
    <rPh sb="92" eb="94">
      <t>カンロ</t>
    </rPh>
    <rPh sb="95" eb="97">
      <t>コウシン</t>
    </rPh>
    <rPh sb="98" eb="99">
      <t>オク</t>
    </rPh>
    <rPh sb="104" eb="106">
      <t>コウシン</t>
    </rPh>
    <rPh sb="106" eb="108">
      <t>ヒヨウ</t>
    </rPh>
    <rPh sb="109" eb="114">
      <t>ゲンカショウキャクヒ</t>
    </rPh>
    <rPh sb="115" eb="117">
      <t>ゾウカ</t>
    </rPh>
    <rPh sb="120" eb="121">
      <t>タ</t>
    </rPh>
    <rPh sb="122" eb="124">
      <t>ヒヨウ</t>
    </rPh>
    <rPh sb="125" eb="127">
      <t>ゾウカ</t>
    </rPh>
    <rPh sb="133" eb="136">
      <t>シュウエキセイ</t>
    </rPh>
    <rPh sb="137" eb="139">
      <t>アッカ</t>
    </rPh>
    <rPh sb="143" eb="146">
      <t>カノウセイ</t>
    </rPh>
    <rPh sb="154" eb="156">
      <t>ゲンザイ</t>
    </rPh>
    <rPh sb="157" eb="159">
      <t>スイドウ</t>
    </rPh>
    <rPh sb="164" eb="166">
      <t>ケイエイ</t>
    </rPh>
    <rPh sb="166" eb="168">
      <t>センリャク</t>
    </rPh>
    <rPh sb="170" eb="172">
      <t>ミナオ</t>
    </rPh>
    <rPh sb="174" eb="175">
      <t>オコナ</t>
    </rPh>
    <rPh sb="180" eb="182">
      <t>レイワ</t>
    </rPh>
    <rPh sb="183" eb="185">
      <t>ネンド</t>
    </rPh>
    <rPh sb="185" eb="186">
      <t>マツ</t>
    </rPh>
    <rPh sb="189" eb="191">
      <t>コウヒョウ</t>
    </rPh>
    <rPh sb="193" eb="195">
      <t>ヨテイ</t>
    </rPh>
    <rPh sb="211" eb="213">
      <t>ケイエイ</t>
    </rPh>
    <rPh sb="221" eb="223">
      <t>ケッカ</t>
    </rPh>
    <rPh sb="224" eb="225">
      <t>フ</t>
    </rPh>
    <rPh sb="228" eb="230">
      <t>ショウライ</t>
    </rPh>
    <rPh sb="235" eb="237">
      <t>ケイゾク</t>
    </rPh>
    <rPh sb="237" eb="239">
      <t>カノウ</t>
    </rPh>
    <rPh sb="240" eb="242">
      <t>スイドウ</t>
    </rPh>
    <rPh sb="242" eb="244">
      <t>ジギョウ</t>
    </rPh>
    <rPh sb="249" eb="251">
      <t>ヒツヨウ</t>
    </rPh>
    <rPh sb="252" eb="254">
      <t>シサク</t>
    </rPh>
    <rPh sb="255" eb="256">
      <t>オコナ</t>
    </rPh>
    <phoneticPr fontId="4"/>
  </si>
  <si>
    <t>　設備の老朽化により、①有形固定資産減価償却率と②管路経年化率は年々増加傾向にあります。②管路経年化率は類似団体平均値を上回っており、法定耐用年数を超過した老朽管が多いことが分かります。
　③管路更新率は、年度ごとの更新工事・新設工事の割合などにより増減が激しくなっていますが、令和６年度は前年度より減少し、類似団体平均値を大きく下回っています。基幹管路の耐震化工事を優先的に行っているため、老朽管に対し更新のペースが追いついていません。
　今後は、基幹管路の耐震化工事が終わり次第、計画的に小口径の老朽管の更新を行っていく予定です。</t>
    <rPh sb="1" eb="3">
      <t>セツビ</t>
    </rPh>
    <rPh sb="4" eb="7">
      <t>ロウキュウカ</t>
    </rPh>
    <rPh sb="25" eb="27">
      <t>カンロ</t>
    </rPh>
    <rPh sb="27" eb="31">
      <t>ケイネンカリツ</t>
    </rPh>
    <rPh sb="32" eb="34">
      <t>ネンネン</t>
    </rPh>
    <rPh sb="36" eb="38">
      <t>ケイコウ</t>
    </rPh>
    <rPh sb="45" eb="47">
      <t>カンロ</t>
    </rPh>
    <rPh sb="47" eb="51">
      <t>ケイネンカリツ</t>
    </rPh>
    <rPh sb="52" eb="56">
      <t>ルイジダンタイ</t>
    </rPh>
    <rPh sb="56" eb="59">
      <t>ヘイキンチ</t>
    </rPh>
    <rPh sb="60" eb="62">
      <t>ウワマワ</t>
    </rPh>
    <rPh sb="87" eb="88">
      <t>ワ</t>
    </rPh>
    <rPh sb="103" eb="105">
      <t>ネンド</t>
    </rPh>
    <rPh sb="108" eb="110">
      <t>コウシン</t>
    </rPh>
    <rPh sb="110" eb="112">
      <t>コウジ</t>
    </rPh>
    <rPh sb="113" eb="115">
      <t>シンセツ</t>
    </rPh>
    <rPh sb="115" eb="117">
      <t>コウジ</t>
    </rPh>
    <rPh sb="118" eb="120">
      <t>ワリアイ</t>
    </rPh>
    <rPh sb="125" eb="127">
      <t>ゾウゲン</t>
    </rPh>
    <rPh sb="128" eb="129">
      <t>ハゲ</t>
    </rPh>
    <rPh sb="139" eb="141">
      <t>レイワ</t>
    </rPh>
    <rPh sb="142" eb="144">
      <t>ネンド</t>
    </rPh>
    <rPh sb="145" eb="148">
      <t>ゼンネンド</t>
    </rPh>
    <rPh sb="150" eb="152">
      <t>ゲンショウ</t>
    </rPh>
    <rPh sb="154" eb="156">
      <t>ルイジ</t>
    </rPh>
    <rPh sb="156" eb="158">
      <t>ダンタイ</t>
    </rPh>
    <rPh sb="158" eb="161">
      <t>ヘイキンチ</t>
    </rPh>
    <rPh sb="162" eb="163">
      <t>オオ</t>
    </rPh>
    <rPh sb="165" eb="167">
      <t>シタマワ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</si>
</sst>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&quot;R&quot;yy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9" xfId="0" applyFont="1" applyBorder="1">
      <alignment vertical="center"/>
    </xf>
    <xf numFmtId="0" fontId="5" fillId="0" borderId="10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2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178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179" fontId="0" fillId="0" borderId="0" xfId="1" applyNumberFormat="1" applyFont="1" applyBorder="1" applyAlignment="1">
      <alignment vertical="center" shrinkToFit="1"/>
    </xf>
    <xf numFmtId="0" fontId="0" fillId="5" borderId="5" xfId="0" applyFill="1" applyBorder="1">
      <alignment vertical="center"/>
    </xf>
    <xf numFmtId="180" fontId="0" fillId="0" borderId="5" xfId="0" applyNumberFormat="1" applyBorder="1">
      <alignment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177" fontId="5" fillId="0" borderId="2" xfId="0" applyNumberFormat="1" applyFont="1" applyBorder="1" applyAlignment="1" applyProtection="1">
      <alignment horizontal="center" vertical="center" shrinkToFit="1"/>
      <protection hidden="1"/>
    </xf>
    <xf numFmtId="177" fontId="5" fillId="0" borderId="3" xfId="0" applyNumberFormat="1" applyFont="1" applyBorder="1" applyAlignment="1" applyProtection="1">
      <alignment horizontal="center" vertical="center" shrinkToFit="1"/>
      <protection hidden="1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177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77" fontId="5" fillId="0" borderId="4" xfId="0" applyNumberFormat="1" applyFont="1" applyBorder="1" applyAlignment="1" applyProtection="1">
      <alignment horizontal="center" vertical="center" shrinkToFit="1"/>
      <protection hidden="1"/>
    </xf>
    <xf numFmtId="176" fontId="5" fillId="0" borderId="5" xfId="0" applyNumberFormat="1" applyFont="1" applyBorder="1" applyAlignment="1" applyProtection="1">
      <alignment horizontal="center" vertical="center" shrinkToFit="1"/>
      <protection hidden="1"/>
    </xf>
    <xf numFmtId="0" fontId="3" fillId="2" borderId="4" xfId="0" applyFont="1" applyFill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5" fillId="0" borderId="3" xfId="0" applyFont="1" applyBorder="1" applyAlignment="1" applyProtection="1">
      <alignment horizontal="center" vertical="center" shrinkToFit="1"/>
      <protection hidden="1"/>
    </xf>
    <xf numFmtId="0" fontId="5" fillId="0" borderId="4" xfId="0" applyFont="1" applyBorder="1" applyAlignment="1" applyProtection="1">
      <alignment horizontal="center" vertical="center" shrinkToFit="1"/>
      <protection hidden="1"/>
    </xf>
    <xf numFmtId="0" fontId="5" fillId="0" borderId="5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49" fontId="3" fillId="0" borderId="0" xfId="0" applyNumberFormat="1" applyFont="1" applyAlignment="1" applyProtection="1">
      <alignment horizontal="left" vertical="center"/>
      <protection hidden="1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0.69</c:v>
                </c:pt>
                <c:pt idx="1">
                  <c:v>0.53</c:v>
                </c:pt>
                <c:pt idx="2">
                  <c:v>0.75</c:v>
                </c:pt>
                <c:pt idx="3">
                  <c:v>0.28000000000000003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A2-48E3-9947-B162EF228D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66112"/>
        <c:axId val="202268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0.56999999999999995</c:v>
                </c:pt>
                <c:pt idx="1">
                  <c:v>0.52</c:v>
                </c:pt>
                <c:pt idx="2">
                  <c:v>0.48</c:v>
                </c:pt>
                <c:pt idx="3">
                  <c:v>0.48</c:v>
                </c:pt>
                <c:pt idx="4">
                  <c:v>0.46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A2-48E3-9947-B162EF228D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66112"/>
        <c:axId val="202268032"/>
      </c:lineChart>
      <c:dateAx>
        <c:axId val="20226611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68032"/>
        <c:crosses val="autoZero"/>
        <c:auto val="1"/>
        <c:lblOffset val="100"/>
        <c:baseTimeUnit val="years"/>
      </c:dateAx>
      <c:valAx>
        <c:axId val="202268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66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61.71</c:v>
                </c:pt>
                <c:pt idx="1">
                  <c:v>61.05</c:v>
                </c:pt>
                <c:pt idx="2">
                  <c:v>60.42</c:v>
                </c:pt>
                <c:pt idx="3">
                  <c:v>59.26</c:v>
                </c:pt>
                <c:pt idx="4">
                  <c:v>59.01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D5-4F1E-AADC-402C4C2A24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403456"/>
        <c:axId val="2064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60.12</c:v>
                </c:pt>
                <c:pt idx="1">
                  <c:v>60.34</c:v>
                </c:pt>
                <c:pt idx="2">
                  <c:v>59.54</c:v>
                </c:pt>
                <c:pt idx="3">
                  <c:v>59.26</c:v>
                </c:pt>
                <c:pt idx="4">
                  <c:v>60.44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D5-4F1E-AADC-402C4C2A24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403456"/>
        <c:axId val="206409728"/>
      </c:lineChart>
      <c:dateAx>
        <c:axId val="206403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409728"/>
        <c:crosses val="autoZero"/>
        <c:auto val="1"/>
        <c:lblOffset val="100"/>
        <c:baseTimeUnit val="years"/>
      </c:dateAx>
      <c:valAx>
        <c:axId val="2064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403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94.25</c:v>
                </c:pt>
                <c:pt idx="1">
                  <c:v>94.78</c:v>
                </c:pt>
                <c:pt idx="2">
                  <c:v>94.8</c:v>
                </c:pt>
                <c:pt idx="3">
                  <c:v>94.33</c:v>
                </c:pt>
                <c:pt idx="4">
                  <c:v>94.15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A4-4772-A8DC-B10FF48C0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513664"/>
        <c:axId val="2065155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84.24</c:v>
                </c:pt>
                <c:pt idx="1">
                  <c:v>84.19</c:v>
                </c:pt>
                <c:pt idx="2">
                  <c:v>83.93</c:v>
                </c:pt>
                <c:pt idx="3">
                  <c:v>83.84</c:v>
                </c:pt>
                <c:pt idx="4">
                  <c:v>83.39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A4-4772-A8DC-B10FF48C0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513664"/>
        <c:axId val="206515584"/>
      </c:lineChart>
      <c:dateAx>
        <c:axId val="20651366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515584"/>
        <c:crosses val="autoZero"/>
        <c:auto val="1"/>
        <c:lblOffset val="100"/>
        <c:baseTimeUnit val="years"/>
      </c:dateAx>
      <c:valAx>
        <c:axId val="2065155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5136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116.64</c:v>
                </c:pt>
                <c:pt idx="1">
                  <c:v>117.31</c:v>
                </c:pt>
                <c:pt idx="2">
                  <c:v>112.37</c:v>
                </c:pt>
                <c:pt idx="3">
                  <c:v>109.06</c:v>
                </c:pt>
                <c:pt idx="4">
                  <c:v>105.08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E4-4D79-BCC1-D1A276219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302592"/>
        <c:axId val="2023045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108.83</c:v>
                </c:pt>
                <c:pt idx="1">
                  <c:v>109.23</c:v>
                </c:pt>
                <c:pt idx="2">
                  <c:v>108.04</c:v>
                </c:pt>
                <c:pt idx="3">
                  <c:v>107.49</c:v>
                </c:pt>
                <c:pt idx="4">
                  <c:v>107.15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E4-4D79-BCC1-D1A276219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302592"/>
        <c:axId val="202304512"/>
      </c:lineChart>
      <c:dateAx>
        <c:axId val="2023025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304512"/>
        <c:crosses val="autoZero"/>
        <c:auto val="1"/>
        <c:lblOffset val="100"/>
        <c:baseTimeUnit val="years"/>
      </c:dateAx>
      <c:valAx>
        <c:axId val="20230451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3025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46.49</c:v>
                </c:pt>
                <c:pt idx="1">
                  <c:v>47.68</c:v>
                </c:pt>
                <c:pt idx="2">
                  <c:v>47.68</c:v>
                </c:pt>
                <c:pt idx="3">
                  <c:v>48.65</c:v>
                </c:pt>
                <c:pt idx="4">
                  <c:v>49.45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3F-4566-9A8C-8F586E44A9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26048"/>
        <c:axId val="205027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48.83</c:v>
                </c:pt>
                <c:pt idx="1">
                  <c:v>49.96</c:v>
                </c:pt>
                <c:pt idx="2">
                  <c:v>50.82</c:v>
                </c:pt>
                <c:pt idx="3">
                  <c:v>51.82</c:v>
                </c:pt>
                <c:pt idx="4">
                  <c:v>52.53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3F-4566-9A8C-8F586E44A9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26048"/>
        <c:axId val="205027968"/>
      </c:lineChart>
      <c:dateAx>
        <c:axId val="205026048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27968"/>
        <c:crosses val="autoZero"/>
        <c:auto val="1"/>
        <c:lblOffset val="100"/>
        <c:baseTimeUnit val="years"/>
      </c:dateAx>
      <c:valAx>
        <c:axId val="205027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260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22.65</c:v>
                </c:pt>
                <c:pt idx="1">
                  <c:v>22.67</c:v>
                </c:pt>
                <c:pt idx="2">
                  <c:v>23.62</c:v>
                </c:pt>
                <c:pt idx="3">
                  <c:v>24.58</c:v>
                </c:pt>
                <c:pt idx="4">
                  <c:v>24.49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4E-45B9-8536-D653EEFC7B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054720"/>
        <c:axId val="2050566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18.18</c:v>
                </c:pt>
                <c:pt idx="1">
                  <c:v>19.32</c:v>
                </c:pt>
                <c:pt idx="2">
                  <c:v>21.16</c:v>
                </c:pt>
                <c:pt idx="3">
                  <c:v>22.72</c:v>
                </c:pt>
                <c:pt idx="4">
                  <c:v>24.16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4E-45B9-8536-D653EEFC7B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054720"/>
        <c:axId val="205056640"/>
      </c:lineChart>
      <c:dateAx>
        <c:axId val="2050547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056640"/>
        <c:crosses val="autoZero"/>
        <c:auto val="1"/>
        <c:lblOffset val="100"/>
        <c:baseTimeUnit val="years"/>
      </c:dateAx>
      <c:valAx>
        <c:axId val="2050566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0547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17-41CA-AD0C-2251BBE38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60832"/>
        <c:axId val="205162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4.34</c:v>
                </c:pt>
                <c:pt idx="1">
                  <c:v>4.6900000000000004</c:v>
                </c:pt>
                <c:pt idx="2">
                  <c:v>4.72</c:v>
                </c:pt>
                <c:pt idx="3">
                  <c:v>5.76</c:v>
                </c:pt>
                <c:pt idx="4">
                  <c:v>4.74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17-41CA-AD0C-2251BBE389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60832"/>
        <c:axId val="205162752"/>
      </c:lineChart>
      <c:dateAx>
        <c:axId val="2051608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62752"/>
        <c:crosses val="autoZero"/>
        <c:auto val="1"/>
        <c:lblOffset val="100"/>
        <c:baseTimeUnit val="years"/>
      </c:dateAx>
      <c:valAx>
        <c:axId val="20516275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60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698.85</c:v>
                </c:pt>
                <c:pt idx="1">
                  <c:v>605.05999999999995</c:v>
                </c:pt>
                <c:pt idx="2">
                  <c:v>486.1</c:v>
                </c:pt>
                <c:pt idx="3">
                  <c:v>716.7</c:v>
                </c:pt>
                <c:pt idx="4">
                  <c:v>862.11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D9-466F-B34C-2DABEFB992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176192"/>
        <c:axId val="205190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327.77</c:v>
                </c:pt>
                <c:pt idx="1">
                  <c:v>338.02</c:v>
                </c:pt>
                <c:pt idx="2">
                  <c:v>345.94</c:v>
                </c:pt>
                <c:pt idx="3">
                  <c:v>329.7</c:v>
                </c:pt>
                <c:pt idx="4">
                  <c:v>319.99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D9-466F-B34C-2DABEFB992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176192"/>
        <c:axId val="205190656"/>
      </c:lineChart>
      <c:dateAx>
        <c:axId val="20517619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190656"/>
        <c:crosses val="autoZero"/>
        <c:auto val="1"/>
        <c:lblOffset val="100"/>
        <c:baseTimeUnit val="years"/>
      </c:dateAx>
      <c:valAx>
        <c:axId val="20519065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1761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17.45</c:v>
                </c:pt>
                <c:pt idx="1">
                  <c:v>11.68</c:v>
                </c:pt>
                <c:pt idx="2">
                  <c:v>6.99</c:v>
                </c:pt>
                <c:pt idx="3">
                  <c:v>23.76</c:v>
                </c:pt>
                <c:pt idx="4">
                  <c:v>28.45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FB-43BA-A5A5-DD59B14B72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24960"/>
        <c:axId val="205239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397.1</c:v>
                </c:pt>
                <c:pt idx="1">
                  <c:v>379.91</c:v>
                </c:pt>
                <c:pt idx="2">
                  <c:v>386.61</c:v>
                </c:pt>
                <c:pt idx="3">
                  <c:v>381.56</c:v>
                </c:pt>
                <c:pt idx="4">
                  <c:v>365.55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FB-43BA-A5A5-DD59B14B72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24960"/>
        <c:axId val="205239424"/>
      </c:lineChart>
      <c:dateAx>
        <c:axId val="20522496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39424"/>
        <c:crosses val="autoZero"/>
        <c:auto val="1"/>
        <c:lblOffset val="100"/>
        <c:baseTimeUnit val="years"/>
      </c:dateAx>
      <c:valAx>
        <c:axId val="20523942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249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112.02</c:v>
                </c:pt>
                <c:pt idx="1">
                  <c:v>115.02</c:v>
                </c:pt>
                <c:pt idx="2">
                  <c:v>98.83</c:v>
                </c:pt>
                <c:pt idx="3">
                  <c:v>97.63</c:v>
                </c:pt>
                <c:pt idx="4">
                  <c:v>101.54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B4-42BE-9115-5F5F232207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281920"/>
        <c:axId val="205288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95.79</c:v>
                </c:pt>
                <c:pt idx="1">
                  <c:v>98.3</c:v>
                </c:pt>
                <c:pt idx="2">
                  <c:v>93.82</c:v>
                </c:pt>
                <c:pt idx="3">
                  <c:v>95.04</c:v>
                </c:pt>
                <c:pt idx="4">
                  <c:v>95.42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B4-42BE-9115-5F5F232207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281920"/>
        <c:axId val="205288192"/>
      </c:lineChart>
      <c:dateAx>
        <c:axId val="2052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5288192"/>
        <c:crosses val="autoZero"/>
        <c:auto val="1"/>
        <c:lblOffset val="100"/>
        <c:baseTimeUnit val="years"/>
      </c:dateAx>
      <c:valAx>
        <c:axId val="205288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52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37987</c:v>
                </c:pt>
                <c:pt idx="3">
                  <c:v>38353</c:v>
                </c:pt>
                <c:pt idx="4">
                  <c:v>38718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117.91</c:v>
                </c:pt>
                <c:pt idx="1">
                  <c:v>119.21</c:v>
                </c:pt>
                <c:pt idx="2">
                  <c:v>125.7</c:v>
                </c:pt>
                <c:pt idx="3">
                  <c:v>130.82</c:v>
                </c:pt>
                <c:pt idx="4">
                  <c:v>134.53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86-4798-B367-351C664B3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6387456"/>
        <c:axId val="206393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171.13</c:v>
                </c:pt>
                <c:pt idx="1">
                  <c:v>173.7</c:v>
                </c:pt>
                <c:pt idx="2">
                  <c:v>178.94</c:v>
                </c:pt>
                <c:pt idx="3">
                  <c:v>180.19</c:v>
                </c:pt>
                <c:pt idx="4">
                  <c:v>184.25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86-4798-B367-351C664B3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387456"/>
        <c:axId val="206393728"/>
      </c:lineChart>
      <c:dateAx>
        <c:axId val="2063874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6393728"/>
        <c:crosses val="autoZero"/>
        <c:auto val="1"/>
        <c:lblOffset val="100"/>
        <c:baseTimeUnit val="years"/>
      </c:dateAx>
      <c:valAx>
        <c:axId val="206393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63874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【107.26】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【239.69】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【264.86】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16065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【60.21】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【181.66】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【52.41】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zoomScale="80" zoomScaleNormal="80" workbookViewId="0"/>
  </sheetViews>
  <sheetFormatPr defaultColWidth="2.6328125" defaultRowHeight="13" x14ac:dyDescent="0.2"/>
  <cols>
    <col min="1" max="1" width="2.6328125" customWidth="1"/>
    <col min="2" max="62" width="3.7265625" customWidth="1"/>
    <col min="64" max="78" width="3.08984375" customWidth="1"/>
    <col min="79" max="79" width="4.453125" bestFit="1" customWidth="1"/>
    <col min="81" max="82" width="4.4531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75" t="s">
        <v>0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  <c r="BW2" s="75"/>
      <c r="BX2" s="75"/>
      <c r="BY2" s="75"/>
      <c r="BZ2" s="75"/>
    </row>
    <row r="3" spans="1:78" ht="9.75" customHeight="1" x14ac:dyDescent="0.2">
      <c r="A3" s="2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</row>
    <row r="4" spans="1:78" ht="9.75" customHeight="1" x14ac:dyDescent="0.2">
      <c r="A4" s="2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75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76" t="str">
        <f>データ!H6</f>
        <v>愛知県　武豊町</v>
      </c>
      <c r="C6" s="76"/>
      <c r="D6" s="76"/>
      <c r="E6" s="76"/>
      <c r="F6" s="76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  <c r="AC6" s="76"/>
      <c r="AD6" s="77"/>
      <c r="AE6" s="77"/>
      <c r="AF6" s="77"/>
      <c r="AG6" s="77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44" t="s">
        <v>1</v>
      </c>
      <c r="C7" s="45"/>
      <c r="D7" s="45"/>
      <c r="E7" s="45"/>
      <c r="F7" s="45"/>
      <c r="G7" s="45"/>
      <c r="H7" s="45"/>
      <c r="I7" s="44" t="s">
        <v>2</v>
      </c>
      <c r="J7" s="45"/>
      <c r="K7" s="45"/>
      <c r="L7" s="45"/>
      <c r="M7" s="45"/>
      <c r="N7" s="45"/>
      <c r="O7" s="66"/>
      <c r="P7" s="46" t="s">
        <v>3</v>
      </c>
      <c r="Q7" s="46"/>
      <c r="R7" s="46"/>
      <c r="S7" s="46"/>
      <c r="T7" s="46"/>
      <c r="U7" s="46"/>
      <c r="V7" s="46"/>
      <c r="W7" s="46" t="s">
        <v>4</v>
      </c>
      <c r="X7" s="46"/>
      <c r="Y7" s="46"/>
      <c r="Z7" s="46"/>
      <c r="AA7" s="46"/>
      <c r="AB7" s="46"/>
      <c r="AC7" s="46"/>
      <c r="AD7" s="46" t="s">
        <v>5</v>
      </c>
      <c r="AE7" s="46"/>
      <c r="AF7" s="46"/>
      <c r="AG7" s="46"/>
      <c r="AH7" s="46"/>
      <c r="AI7" s="46"/>
      <c r="AJ7" s="46"/>
      <c r="AK7" s="2"/>
      <c r="AL7" s="46" t="s">
        <v>6</v>
      </c>
      <c r="AM7" s="46"/>
      <c r="AN7" s="46"/>
      <c r="AO7" s="46"/>
      <c r="AP7" s="46"/>
      <c r="AQ7" s="46"/>
      <c r="AR7" s="46"/>
      <c r="AS7" s="46"/>
      <c r="AT7" s="44" t="s">
        <v>7</v>
      </c>
      <c r="AU7" s="45"/>
      <c r="AV7" s="45"/>
      <c r="AW7" s="45"/>
      <c r="AX7" s="45"/>
      <c r="AY7" s="45"/>
      <c r="AZ7" s="45"/>
      <c r="BA7" s="45"/>
      <c r="BB7" s="46" t="s">
        <v>8</v>
      </c>
      <c r="BC7" s="46"/>
      <c r="BD7" s="46"/>
      <c r="BE7" s="46"/>
      <c r="BF7" s="46"/>
      <c r="BG7" s="46"/>
      <c r="BH7" s="46"/>
      <c r="BI7" s="46"/>
      <c r="BJ7" s="3"/>
      <c r="BK7" s="3"/>
      <c r="BL7" s="78" t="s">
        <v>9</v>
      </c>
      <c r="BM7" s="79"/>
      <c r="BN7" s="79"/>
      <c r="BO7" s="79"/>
      <c r="BP7" s="79"/>
      <c r="BQ7" s="79"/>
      <c r="BR7" s="79"/>
      <c r="BS7" s="79"/>
      <c r="BT7" s="79"/>
      <c r="BU7" s="79"/>
      <c r="BV7" s="79"/>
      <c r="BW7" s="79"/>
      <c r="BX7" s="79"/>
      <c r="BY7" s="80"/>
    </row>
    <row r="8" spans="1:78" ht="18.75" customHeight="1" x14ac:dyDescent="0.2">
      <c r="A8" s="2"/>
      <c r="B8" s="71" t="str">
        <f>データ!$I$6</f>
        <v>法適用</v>
      </c>
      <c r="C8" s="72"/>
      <c r="D8" s="72"/>
      <c r="E8" s="72"/>
      <c r="F8" s="72"/>
      <c r="G8" s="72"/>
      <c r="H8" s="72"/>
      <c r="I8" s="71" t="str">
        <f>データ!$J$6</f>
        <v>水道事業</v>
      </c>
      <c r="J8" s="72"/>
      <c r="K8" s="72"/>
      <c r="L8" s="72"/>
      <c r="M8" s="72"/>
      <c r="N8" s="72"/>
      <c r="O8" s="73"/>
      <c r="P8" s="74" t="str">
        <f>データ!$K$6</f>
        <v>末端給水事業</v>
      </c>
      <c r="Q8" s="74"/>
      <c r="R8" s="74"/>
      <c r="S8" s="74"/>
      <c r="T8" s="74"/>
      <c r="U8" s="74"/>
      <c r="V8" s="74"/>
      <c r="W8" s="74" t="str">
        <f>データ!$L$6</f>
        <v>A5</v>
      </c>
      <c r="X8" s="74"/>
      <c r="Y8" s="74"/>
      <c r="Z8" s="74"/>
      <c r="AA8" s="74"/>
      <c r="AB8" s="74"/>
      <c r="AC8" s="74"/>
      <c r="AD8" s="74" t="str">
        <f>データ!$M$6</f>
        <v>非設置</v>
      </c>
      <c r="AE8" s="74"/>
      <c r="AF8" s="74"/>
      <c r="AG8" s="74"/>
      <c r="AH8" s="74"/>
      <c r="AI8" s="74"/>
      <c r="AJ8" s="74"/>
      <c r="AK8" s="2"/>
      <c r="AL8" s="65">
        <f>データ!$R$6</f>
        <v>43399</v>
      </c>
      <c r="AM8" s="65"/>
      <c r="AN8" s="65"/>
      <c r="AO8" s="65"/>
      <c r="AP8" s="65"/>
      <c r="AQ8" s="65"/>
      <c r="AR8" s="65"/>
      <c r="AS8" s="65"/>
      <c r="AT8" s="36">
        <f>データ!$S$6</f>
        <v>26.37</v>
      </c>
      <c r="AU8" s="37"/>
      <c r="AV8" s="37"/>
      <c r="AW8" s="37"/>
      <c r="AX8" s="37"/>
      <c r="AY8" s="37"/>
      <c r="AZ8" s="37"/>
      <c r="BA8" s="37"/>
      <c r="BB8" s="54">
        <f>データ!$T$6</f>
        <v>1645.77</v>
      </c>
      <c r="BC8" s="54"/>
      <c r="BD8" s="54"/>
      <c r="BE8" s="54"/>
      <c r="BF8" s="54"/>
      <c r="BG8" s="54"/>
      <c r="BH8" s="54"/>
      <c r="BI8" s="54"/>
      <c r="BJ8" s="3"/>
      <c r="BK8" s="3"/>
      <c r="BL8" s="67" t="s">
        <v>10</v>
      </c>
      <c r="BM8" s="68"/>
      <c r="BN8" s="69" t="s">
        <v>11</v>
      </c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70"/>
    </row>
    <row r="9" spans="1:78" ht="18.75" customHeight="1" x14ac:dyDescent="0.2">
      <c r="A9" s="2"/>
      <c r="B9" s="44" t="s">
        <v>12</v>
      </c>
      <c r="C9" s="45"/>
      <c r="D9" s="45"/>
      <c r="E9" s="45"/>
      <c r="F9" s="45"/>
      <c r="G9" s="45"/>
      <c r="H9" s="45"/>
      <c r="I9" s="44" t="s">
        <v>13</v>
      </c>
      <c r="J9" s="45"/>
      <c r="K9" s="45"/>
      <c r="L9" s="45"/>
      <c r="M9" s="45"/>
      <c r="N9" s="45"/>
      <c r="O9" s="66"/>
      <c r="P9" s="46" t="s">
        <v>14</v>
      </c>
      <c r="Q9" s="46"/>
      <c r="R9" s="46"/>
      <c r="S9" s="46"/>
      <c r="T9" s="46"/>
      <c r="U9" s="46"/>
      <c r="V9" s="46"/>
      <c r="W9" s="46" t="s">
        <v>15</v>
      </c>
      <c r="X9" s="46"/>
      <c r="Y9" s="46"/>
      <c r="Z9" s="46"/>
      <c r="AA9" s="46"/>
      <c r="AB9" s="46"/>
      <c r="AC9" s="46"/>
      <c r="AD9" s="2"/>
      <c r="AE9" s="2"/>
      <c r="AF9" s="2"/>
      <c r="AG9" s="2"/>
      <c r="AH9" s="2"/>
      <c r="AI9" s="2"/>
      <c r="AJ9" s="2"/>
      <c r="AK9" s="2"/>
      <c r="AL9" s="46" t="s">
        <v>16</v>
      </c>
      <c r="AM9" s="46"/>
      <c r="AN9" s="46"/>
      <c r="AO9" s="46"/>
      <c r="AP9" s="46"/>
      <c r="AQ9" s="46"/>
      <c r="AR9" s="46"/>
      <c r="AS9" s="46"/>
      <c r="AT9" s="44" t="s">
        <v>17</v>
      </c>
      <c r="AU9" s="45"/>
      <c r="AV9" s="45"/>
      <c r="AW9" s="45"/>
      <c r="AX9" s="45"/>
      <c r="AY9" s="45"/>
      <c r="AZ9" s="45"/>
      <c r="BA9" s="45"/>
      <c r="BB9" s="46" t="s">
        <v>18</v>
      </c>
      <c r="BC9" s="46"/>
      <c r="BD9" s="46"/>
      <c r="BE9" s="46"/>
      <c r="BF9" s="46"/>
      <c r="BG9" s="46"/>
      <c r="BH9" s="46"/>
      <c r="BI9" s="46"/>
      <c r="BJ9" s="3"/>
      <c r="BK9" s="3"/>
      <c r="BL9" s="47" t="s">
        <v>19</v>
      </c>
      <c r="BM9" s="48"/>
      <c r="BN9" s="49" t="s">
        <v>20</v>
      </c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50"/>
    </row>
    <row r="10" spans="1:78" ht="18.75" customHeight="1" x14ac:dyDescent="0.2">
      <c r="A10" s="2"/>
      <c r="B10" s="36" t="str">
        <f>データ!$N$6</f>
        <v>-</v>
      </c>
      <c r="C10" s="37"/>
      <c r="D10" s="37"/>
      <c r="E10" s="37"/>
      <c r="F10" s="37"/>
      <c r="G10" s="37"/>
      <c r="H10" s="37"/>
      <c r="I10" s="36">
        <f>データ!$O$6</f>
        <v>95.1</v>
      </c>
      <c r="J10" s="37"/>
      <c r="K10" s="37"/>
      <c r="L10" s="37"/>
      <c r="M10" s="37"/>
      <c r="N10" s="37"/>
      <c r="O10" s="64"/>
      <c r="P10" s="54">
        <f>データ!$P$6</f>
        <v>99.96</v>
      </c>
      <c r="Q10" s="54"/>
      <c r="R10" s="54"/>
      <c r="S10" s="54"/>
      <c r="T10" s="54"/>
      <c r="U10" s="54"/>
      <c r="V10" s="54"/>
      <c r="W10" s="65">
        <f>データ!$Q$6</f>
        <v>2530</v>
      </c>
      <c r="X10" s="65"/>
      <c r="Y10" s="65"/>
      <c r="Z10" s="65"/>
      <c r="AA10" s="65"/>
      <c r="AB10" s="65"/>
      <c r="AC10" s="65"/>
      <c r="AD10" s="2"/>
      <c r="AE10" s="2"/>
      <c r="AF10" s="2"/>
      <c r="AG10" s="2"/>
      <c r="AH10" s="2"/>
      <c r="AI10" s="2"/>
      <c r="AJ10" s="2"/>
      <c r="AK10" s="2"/>
      <c r="AL10" s="65">
        <f>データ!$U$6</f>
        <v>43294</v>
      </c>
      <c r="AM10" s="65"/>
      <c r="AN10" s="65"/>
      <c r="AO10" s="65"/>
      <c r="AP10" s="65"/>
      <c r="AQ10" s="65"/>
      <c r="AR10" s="65"/>
      <c r="AS10" s="65"/>
      <c r="AT10" s="36">
        <f>データ!$V$6</f>
        <v>25.82</v>
      </c>
      <c r="AU10" s="37"/>
      <c r="AV10" s="37"/>
      <c r="AW10" s="37"/>
      <c r="AX10" s="37"/>
      <c r="AY10" s="37"/>
      <c r="AZ10" s="37"/>
      <c r="BA10" s="37"/>
      <c r="BB10" s="54">
        <f>データ!$W$6</f>
        <v>1676.76</v>
      </c>
      <c r="BC10" s="54"/>
      <c r="BD10" s="54"/>
      <c r="BE10" s="54"/>
      <c r="BF10" s="54"/>
      <c r="BG10" s="54"/>
      <c r="BH10" s="54"/>
      <c r="BI10" s="54"/>
      <c r="BJ10" s="2"/>
      <c r="BK10" s="2"/>
      <c r="BL10" s="55" t="s">
        <v>21</v>
      </c>
      <c r="BM10" s="56"/>
      <c r="BN10" s="57" t="s">
        <v>22</v>
      </c>
      <c r="BO10" s="57"/>
      <c r="BP10" s="57"/>
      <c r="BQ10" s="57"/>
      <c r="BR10" s="57"/>
      <c r="BS10" s="57"/>
      <c r="BT10" s="57"/>
      <c r="BU10" s="57"/>
      <c r="BV10" s="57"/>
      <c r="BW10" s="57"/>
      <c r="BX10" s="57"/>
      <c r="BY10" s="58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9" t="s">
        <v>23</v>
      </c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</row>
    <row r="14" spans="1:78" ht="13.5" customHeight="1" x14ac:dyDescent="0.2">
      <c r="A14" s="2"/>
      <c r="B14" s="61" t="s">
        <v>24</v>
      </c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3"/>
      <c r="BK14" s="2"/>
      <c r="BL14" s="30" t="s">
        <v>25</v>
      </c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2"/>
    </row>
    <row r="15" spans="1:78" ht="13.5" customHeight="1" x14ac:dyDescent="0.2">
      <c r="A15" s="2"/>
      <c r="B15" s="41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3"/>
      <c r="BK15" s="2"/>
      <c r="BL15" s="33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5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38" t="s">
        <v>110</v>
      </c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40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38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40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38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40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38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40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38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40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38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40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38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40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38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40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38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40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38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  <c r="BZ25" s="40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38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40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38"/>
      <c r="BM27" s="39"/>
      <c r="BN27" s="39"/>
      <c r="BO27" s="39"/>
      <c r="BP27" s="39"/>
      <c r="BQ27" s="39"/>
      <c r="BR27" s="39"/>
      <c r="BS27" s="39"/>
      <c r="BT27" s="39"/>
      <c r="BU27" s="39"/>
      <c r="BV27" s="39"/>
      <c r="BW27" s="39"/>
      <c r="BX27" s="39"/>
      <c r="BY27" s="39"/>
      <c r="BZ27" s="40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38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40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38"/>
      <c r="BM29" s="39"/>
      <c r="BN29" s="39"/>
      <c r="BO29" s="39"/>
      <c r="BP29" s="39"/>
      <c r="BQ29" s="39"/>
      <c r="BR29" s="39"/>
      <c r="BS29" s="39"/>
      <c r="BT29" s="39"/>
      <c r="BU29" s="39"/>
      <c r="BV29" s="39"/>
      <c r="BW29" s="39"/>
      <c r="BX29" s="39"/>
      <c r="BY29" s="39"/>
      <c r="BZ29" s="40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38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40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38"/>
      <c r="BM31" s="39"/>
      <c r="BN31" s="39"/>
      <c r="BO31" s="39"/>
      <c r="BP31" s="39"/>
      <c r="BQ31" s="39"/>
      <c r="BR31" s="39"/>
      <c r="BS31" s="39"/>
      <c r="BT31" s="39"/>
      <c r="BU31" s="39"/>
      <c r="BV31" s="39"/>
      <c r="BW31" s="39"/>
      <c r="BX31" s="39"/>
      <c r="BY31" s="39"/>
      <c r="BZ31" s="40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38"/>
      <c r="BM32" s="39"/>
      <c r="BN32" s="39"/>
      <c r="BO32" s="39"/>
      <c r="BP32" s="39"/>
      <c r="BQ32" s="39"/>
      <c r="BR32" s="39"/>
      <c r="BS32" s="39"/>
      <c r="BT32" s="39"/>
      <c r="BU32" s="39"/>
      <c r="BV32" s="39"/>
      <c r="BW32" s="39"/>
      <c r="BX32" s="39"/>
      <c r="BY32" s="39"/>
      <c r="BZ32" s="40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38"/>
      <c r="BM33" s="39"/>
      <c r="BN33" s="39"/>
      <c r="BO33" s="39"/>
      <c r="BP33" s="39"/>
      <c r="BQ33" s="39"/>
      <c r="BR33" s="39"/>
      <c r="BS33" s="39"/>
      <c r="BT33" s="39"/>
      <c r="BU33" s="39"/>
      <c r="BV33" s="39"/>
      <c r="BW33" s="39"/>
      <c r="BX33" s="39"/>
      <c r="BY33" s="39"/>
      <c r="BZ33" s="40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38"/>
      <c r="BM34" s="39"/>
      <c r="BN34" s="39"/>
      <c r="BO34" s="39"/>
      <c r="BP34" s="39"/>
      <c r="BQ34" s="39"/>
      <c r="BR34" s="39"/>
      <c r="BS34" s="39"/>
      <c r="BT34" s="39"/>
      <c r="BU34" s="39"/>
      <c r="BV34" s="39"/>
      <c r="BW34" s="39"/>
      <c r="BX34" s="39"/>
      <c r="BY34" s="39"/>
      <c r="BZ34" s="40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38"/>
      <c r="BM35" s="39"/>
      <c r="BN35" s="39"/>
      <c r="BO35" s="39"/>
      <c r="BP35" s="39"/>
      <c r="BQ35" s="39"/>
      <c r="BR35" s="39"/>
      <c r="BS35" s="39"/>
      <c r="BT35" s="39"/>
      <c r="BU35" s="39"/>
      <c r="BV35" s="39"/>
      <c r="BW35" s="39"/>
      <c r="BX35" s="39"/>
      <c r="BY35" s="39"/>
      <c r="BZ35" s="40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38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40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38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39"/>
      <c r="BZ37" s="40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38"/>
      <c r="BM38" s="39"/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BZ38" s="40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38"/>
      <c r="BM39" s="39"/>
      <c r="BN39" s="39"/>
      <c r="BO39" s="39"/>
      <c r="BP39" s="39"/>
      <c r="BQ39" s="39"/>
      <c r="BR39" s="39"/>
      <c r="BS39" s="39"/>
      <c r="BT39" s="39"/>
      <c r="BU39" s="39"/>
      <c r="BV39" s="39"/>
      <c r="BW39" s="39"/>
      <c r="BX39" s="39"/>
      <c r="BY39" s="39"/>
      <c r="BZ39" s="40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38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BY40" s="39"/>
      <c r="BZ40" s="40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38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40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38"/>
      <c r="BM42" s="39"/>
      <c r="BN42" s="39"/>
      <c r="BO42" s="39"/>
      <c r="BP42" s="39"/>
      <c r="BQ42" s="39"/>
      <c r="BR42" s="39"/>
      <c r="BS42" s="39"/>
      <c r="BT42" s="39"/>
      <c r="BU42" s="39"/>
      <c r="BV42" s="39"/>
      <c r="BW42" s="39"/>
      <c r="BX42" s="39"/>
      <c r="BY42" s="39"/>
      <c r="BZ42" s="40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38"/>
      <c r="BM43" s="39"/>
      <c r="BN43" s="39"/>
      <c r="BO43" s="39"/>
      <c r="BP43" s="39"/>
      <c r="BQ43" s="39"/>
      <c r="BR43" s="39"/>
      <c r="BS43" s="39"/>
      <c r="BT43" s="39"/>
      <c r="BU43" s="39"/>
      <c r="BV43" s="39"/>
      <c r="BW43" s="39"/>
      <c r="BX43" s="39"/>
      <c r="BY43" s="39"/>
      <c r="BZ43" s="40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8"/>
      <c r="BM44" s="39"/>
      <c r="BN44" s="39"/>
      <c r="BO44" s="39"/>
      <c r="BP44" s="39"/>
      <c r="BQ44" s="39"/>
      <c r="BR44" s="39"/>
      <c r="BS44" s="39"/>
      <c r="BT44" s="39"/>
      <c r="BU44" s="39"/>
      <c r="BV44" s="39"/>
      <c r="BW44" s="39"/>
      <c r="BX44" s="39"/>
      <c r="BY44" s="39"/>
      <c r="BZ44" s="40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0" t="s">
        <v>26</v>
      </c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2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33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5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38" t="s">
        <v>112</v>
      </c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39"/>
      <c r="BX47" s="39"/>
      <c r="BY47" s="39"/>
      <c r="BZ47" s="40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38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40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38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40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38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40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38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40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38"/>
      <c r="BM52" s="39"/>
      <c r="BN52" s="39"/>
      <c r="BO52" s="39"/>
      <c r="BP52" s="39"/>
      <c r="BQ52" s="39"/>
      <c r="BR52" s="39"/>
      <c r="BS52" s="39"/>
      <c r="BT52" s="39"/>
      <c r="BU52" s="39"/>
      <c r="BV52" s="39"/>
      <c r="BW52" s="39"/>
      <c r="BX52" s="39"/>
      <c r="BY52" s="39"/>
      <c r="BZ52" s="40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38"/>
      <c r="BM53" s="39"/>
      <c r="BN53" s="39"/>
      <c r="BO53" s="39"/>
      <c r="BP53" s="39"/>
      <c r="BQ53" s="39"/>
      <c r="BR53" s="39"/>
      <c r="BS53" s="39"/>
      <c r="BT53" s="39"/>
      <c r="BU53" s="39"/>
      <c r="BV53" s="39"/>
      <c r="BW53" s="39"/>
      <c r="BX53" s="39"/>
      <c r="BY53" s="39"/>
      <c r="BZ53" s="40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38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39"/>
      <c r="BX54" s="39"/>
      <c r="BY54" s="39"/>
      <c r="BZ54" s="40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38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9"/>
      <c r="BZ55" s="40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38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39"/>
      <c r="BZ56" s="40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38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40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38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40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38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40"/>
    </row>
    <row r="60" spans="1:78" ht="13.5" customHeight="1" x14ac:dyDescent="0.2">
      <c r="A60" s="2"/>
      <c r="B60" s="41" t="s">
        <v>27</v>
      </c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2"/>
      <c r="AS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  <c r="BF60" s="42"/>
      <c r="BG60" s="42"/>
      <c r="BH60" s="42"/>
      <c r="BI60" s="42"/>
      <c r="BJ60" s="43"/>
      <c r="BK60" s="2"/>
      <c r="BL60" s="38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39"/>
      <c r="BZ60" s="40"/>
    </row>
    <row r="61" spans="1:78" ht="13.5" customHeight="1" x14ac:dyDescent="0.2">
      <c r="A61" s="2"/>
      <c r="B61" s="41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  <c r="BF61" s="42"/>
      <c r="BG61" s="42"/>
      <c r="BH61" s="42"/>
      <c r="BI61" s="42"/>
      <c r="BJ61" s="43"/>
      <c r="BK61" s="2"/>
      <c r="BL61" s="38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40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38"/>
      <c r="BM62" s="39"/>
      <c r="BN62" s="39"/>
      <c r="BO62" s="39"/>
      <c r="BP62" s="39"/>
      <c r="BQ62" s="39"/>
      <c r="BR62" s="39"/>
      <c r="BS62" s="39"/>
      <c r="BT62" s="39"/>
      <c r="BU62" s="39"/>
      <c r="BV62" s="39"/>
      <c r="BW62" s="39"/>
      <c r="BX62" s="39"/>
      <c r="BY62" s="39"/>
      <c r="BZ62" s="40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8"/>
      <c r="BM63" s="39"/>
      <c r="BN63" s="39"/>
      <c r="BO63" s="39"/>
      <c r="BP63" s="39"/>
      <c r="BQ63" s="39"/>
      <c r="BR63" s="39"/>
      <c r="BS63" s="39"/>
      <c r="BT63" s="39"/>
      <c r="BU63" s="39"/>
      <c r="BV63" s="39"/>
      <c r="BW63" s="39"/>
      <c r="BX63" s="39"/>
      <c r="BY63" s="39"/>
      <c r="BZ63" s="40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0" t="s">
        <v>28</v>
      </c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1"/>
      <c r="BZ64" s="32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33"/>
      <c r="BM65" s="34"/>
      <c r="BN65" s="34"/>
      <c r="BO65" s="34"/>
      <c r="BP65" s="34"/>
      <c r="BQ65" s="34"/>
      <c r="BR65" s="34"/>
      <c r="BS65" s="34"/>
      <c r="BT65" s="34"/>
      <c r="BU65" s="34"/>
      <c r="BV65" s="34"/>
      <c r="BW65" s="34"/>
      <c r="BX65" s="34"/>
      <c r="BY65" s="34"/>
      <c r="BZ65" s="35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38" t="s">
        <v>111</v>
      </c>
      <c r="BM66" s="39"/>
      <c r="BN66" s="39"/>
      <c r="BO66" s="39"/>
      <c r="BP66" s="39"/>
      <c r="BQ66" s="39"/>
      <c r="BR66" s="39"/>
      <c r="BS66" s="39"/>
      <c r="BT66" s="39"/>
      <c r="BU66" s="39"/>
      <c r="BV66" s="39"/>
      <c r="BW66" s="39"/>
      <c r="BX66" s="39"/>
      <c r="BY66" s="39"/>
      <c r="BZ66" s="40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38"/>
      <c r="BM67" s="39"/>
      <c r="BN67" s="39"/>
      <c r="BO67" s="39"/>
      <c r="BP67" s="39"/>
      <c r="BQ67" s="39"/>
      <c r="BR67" s="39"/>
      <c r="BS67" s="39"/>
      <c r="BT67" s="39"/>
      <c r="BU67" s="39"/>
      <c r="BV67" s="39"/>
      <c r="BW67" s="39"/>
      <c r="BX67" s="39"/>
      <c r="BY67" s="39"/>
      <c r="BZ67" s="40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38"/>
      <c r="BM68" s="39"/>
      <c r="BN68" s="39"/>
      <c r="BO68" s="39"/>
      <c r="BP68" s="39"/>
      <c r="BQ68" s="39"/>
      <c r="BR68" s="39"/>
      <c r="BS68" s="39"/>
      <c r="BT68" s="39"/>
      <c r="BU68" s="39"/>
      <c r="BV68" s="39"/>
      <c r="BW68" s="39"/>
      <c r="BX68" s="39"/>
      <c r="BY68" s="39"/>
      <c r="BZ68" s="40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38"/>
      <c r="BM69" s="39"/>
      <c r="BN69" s="39"/>
      <c r="BO69" s="39"/>
      <c r="BP69" s="39"/>
      <c r="BQ69" s="39"/>
      <c r="BR69" s="39"/>
      <c r="BS69" s="39"/>
      <c r="BT69" s="39"/>
      <c r="BU69" s="39"/>
      <c r="BV69" s="39"/>
      <c r="BW69" s="39"/>
      <c r="BX69" s="39"/>
      <c r="BY69" s="39"/>
      <c r="BZ69" s="40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38"/>
      <c r="BM70" s="39"/>
      <c r="BN70" s="39"/>
      <c r="BO70" s="39"/>
      <c r="BP70" s="39"/>
      <c r="BQ70" s="39"/>
      <c r="BR70" s="39"/>
      <c r="BS70" s="39"/>
      <c r="BT70" s="39"/>
      <c r="BU70" s="39"/>
      <c r="BV70" s="39"/>
      <c r="BW70" s="39"/>
      <c r="BX70" s="39"/>
      <c r="BY70" s="39"/>
      <c r="BZ70" s="40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38"/>
      <c r="BM71" s="39"/>
      <c r="BN71" s="39"/>
      <c r="BO71" s="39"/>
      <c r="BP71" s="39"/>
      <c r="BQ71" s="39"/>
      <c r="BR71" s="39"/>
      <c r="BS71" s="39"/>
      <c r="BT71" s="39"/>
      <c r="BU71" s="39"/>
      <c r="BV71" s="39"/>
      <c r="BW71" s="39"/>
      <c r="BX71" s="39"/>
      <c r="BY71" s="39"/>
      <c r="BZ71" s="40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38"/>
      <c r="BM72" s="39"/>
      <c r="BN72" s="39"/>
      <c r="BO72" s="39"/>
      <c r="BP72" s="39"/>
      <c r="BQ72" s="39"/>
      <c r="BR72" s="39"/>
      <c r="BS72" s="39"/>
      <c r="BT72" s="39"/>
      <c r="BU72" s="39"/>
      <c r="BV72" s="39"/>
      <c r="BW72" s="39"/>
      <c r="BX72" s="39"/>
      <c r="BY72" s="39"/>
      <c r="BZ72" s="40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38"/>
      <c r="BM73" s="39"/>
      <c r="BN73" s="39"/>
      <c r="BO73" s="39"/>
      <c r="BP73" s="39"/>
      <c r="BQ73" s="39"/>
      <c r="BR73" s="39"/>
      <c r="BS73" s="39"/>
      <c r="BT73" s="39"/>
      <c r="BU73" s="39"/>
      <c r="BV73" s="39"/>
      <c r="BW73" s="39"/>
      <c r="BX73" s="39"/>
      <c r="BY73" s="39"/>
      <c r="BZ73" s="40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38"/>
      <c r="BM74" s="39"/>
      <c r="BN74" s="39"/>
      <c r="BO74" s="39"/>
      <c r="BP74" s="39"/>
      <c r="BQ74" s="39"/>
      <c r="BR74" s="39"/>
      <c r="BS74" s="39"/>
      <c r="BT74" s="39"/>
      <c r="BU74" s="39"/>
      <c r="BV74" s="39"/>
      <c r="BW74" s="39"/>
      <c r="BX74" s="39"/>
      <c r="BY74" s="39"/>
      <c r="BZ74" s="40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38"/>
      <c r="BM75" s="39"/>
      <c r="BN75" s="39"/>
      <c r="BO75" s="39"/>
      <c r="BP75" s="39"/>
      <c r="BQ75" s="39"/>
      <c r="BR75" s="39"/>
      <c r="BS75" s="39"/>
      <c r="BT75" s="39"/>
      <c r="BU75" s="39"/>
      <c r="BV75" s="39"/>
      <c r="BW75" s="39"/>
      <c r="BX75" s="39"/>
      <c r="BY75" s="39"/>
      <c r="BZ75" s="40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38"/>
      <c r="BM76" s="39"/>
      <c r="BN76" s="39"/>
      <c r="BO76" s="39"/>
      <c r="BP76" s="39"/>
      <c r="BQ76" s="39"/>
      <c r="BR76" s="39"/>
      <c r="BS76" s="39"/>
      <c r="BT76" s="39"/>
      <c r="BU76" s="39"/>
      <c r="BV76" s="39"/>
      <c r="BW76" s="39"/>
      <c r="BX76" s="39"/>
      <c r="BY76" s="39"/>
      <c r="BZ76" s="40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38"/>
      <c r="BM77" s="39"/>
      <c r="BN77" s="39"/>
      <c r="BO77" s="39"/>
      <c r="BP77" s="39"/>
      <c r="BQ77" s="39"/>
      <c r="BR77" s="39"/>
      <c r="BS77" s="39"/>
      <c r="BT77" s="39"/>
      <c r="BU77" s="39"/>
      <c r="BV77" s="39"/>
      <c r="BW77" s="39"/>
      <c r="BX77" s="39"/>
      <c r="BY77" s="39"/>
      <c r="BZ77" s="40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38"/>
      <c r="BM78" s="39"/>
      <c r="BN78" s="39"/>
      <c r="BO78" s="39"/>
      <c r="BP78" s="39"/>
      <c r="BQ78" s="39"/>
      <c r="BR78" s="39"/>
      <c r="BS78" s="39"/>
      <c r="BT78" s="39"/>
      <c r="BU78" s="39"/>
      <c r="BV78" s="39"/>
      <c r="BW78" s="39"/>
      <c r="BX78" s="39"/>
      <c r="BY78" s="39"/>
      <c r="BZ78" s="40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38"/>
      <c r="BM79" s="39"/>
      <c r="BN79" s="39"/>
      <c r="BO79" s="39"/>
      <c r="BP79" s="39"/>
      <c r="BQ79" s="39"/>
      <c r="BR79" s="39"/>
      <c r="BS79" s="39"/>
      <c r="BT79" s="39"/>
      <c r="BU79" s="39"/>
      <c r="BV79" s="39"/>
      <c r="BW79" s="39"/>
      <c r="BX79" s="39"/>
      <c r="BY79" s="39"/>
      <c r="BZ79" s="40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38"/>
      <c r="BM80" s="39"/>
      <c r="BN80" s="39"/>
      <c r="BO80" s="39"/>
      <c r="BP80" s="39"/>
      <c r="BQ80" s="39"/>
      <c r="BR80" s="39"/>
      <c r="BS80" s="39"/>
      <c r="BT80" s="39"/>
      <c r="BU80" s="39"/>
      <c r="BV80" s="39"/>
      <c r="BW80" s="39"/>
      <c r="BX80" s="39"/>
      <c r="BY80" s="39"/>
      <c r="BZ80" s="40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38"/>
      <c r="BM81" s="39"/>
      <c r="BN81" s="39"/>
      <c r="BO81" s="39"/>
      <c r="BP81" s="39"/>
      <c r="BQ81" s="39"/>
      <c r="BR81" s="39"/>
      <c r="BS81" s="39"/>
      <c r="BT81" s="39"/>
      <c r="BU81" s="39"/>
      <c r="BV81" s="39"/>
      <c r="BW81" s="39"/>
      <c r="BX81" s="39"/>
      <c r="BY81" s="39"/>
      <c r="BZ81" s="40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51"/>
      <c r="BM82" s="52"/>
      <c r="BN82" s="52"/>
      <c r="BO82" s="52"/>
      <c r="BP82" s="52"/>
      <c r="BQ82" s="52"/>
      <c r="BR82" s="52"/>
      <c r="BS82" s="52"/>
      <c r="BT82" s="52"/>
      <c r="BU82" s="52"/>
      <c r="BV82" s="52"/>
      <c r="BW82" s="52"/>
      <c r="BX82" s="52"/>
      <c r="BY82" s="52"/>
      <c r="BZ82" s="53"/>
    </row>
    <row r="83" spans="1:78" x14ac:dyDescent="0.2">
      <c r="C83" s="12"/>
    </row>
    <row r="84" spans="1:78" hidden="1" x14ac:dyDescent="0.2">
      <c r="B84" s="13" t="s">
        <v>29</v>
      </c>
      <c r="C84" s="13"/>
      <c r="D84" s="13"/>
      <c r="E84" s="13" t="s">
        <v>30</v>
      </c>
      <c r="F84" s="13" t="s">
        <v>31</v>
      </c>
      <c r="G84" s="13" t="s">
        <v>32</v>
      </c>
      <c r="H84" s="13" t="s">
        <v>33</v>
      </c>
      <c r="I84" s="13" t="s">
        <v>34</v>
      </c>
      <c r="J84" s="13" t="s">
        <v>35</v>
      </c>
      <c r="K84" s="13" t="s">
        <v>36</v>
      </c>
      <c r="L84" s="13" t="s">
        <v>37</v>
      </c>
      <c r="M84" s="13" t="s">
        <v>38</v>
      </c>
      <c r="N84" s="13" t="s">
        <v>39</v>
      </c>
      <c r="O84" s="13" t="s">
        <v>40</v>
      </c>
    </row>
    <row r="85" spans="1:78" hidden="1" x14ac:dyDescent="0.2">
      <c r="B85" s="13"/>
      <c r="C85" s="13"/>
      <c r="D85" s="13"/>
      <c r="E85" s="13" t="str">
        <f>データ!AH6</f>
        <v>【107.26】</v>
      </c>
      <c r="F85" s="13" t="str">
        <f>データ!AS6</f>
        <v>【1.61】</v>
      </c>
      <c r="G85" s="13" t="str">
        <f>データ!BD6</f>
        <v>【239.69】</v>
      </c>
      <c r="H85" s="13" t="str">
        <f>データ!BO6</f>
        <v>【264.86】</v>
      </c>
      <c r="I85" s="13" t="str">
        <f>データ!BZ6</f>
        <v>【97.59】</v>
      </c>
      <c r="J85" s="13" t="str">
        <f>データ!CK6</f>
        <v>【181.66】</v>
      </c>
      <c r="K85" s="13" t="str">
        <f>データ!CV6</f>
        <v>【60.21】</v>
      </c>
      <c r="L85" s="13" t="str">
        <f>データ!DG6</f>
        <v>【89.21】</v>
      </c>
      <c r="M85" s="13" t="str">
        <f>データ!DR6</f>
        <v>【52.41】</v>
      </c>
      <c r="N85" s="13" t="str">
        <f>データ!EC6</f>
        <v>【26.78】</v>
      </c>
      <c r="O85" s="13" t="str">
        <f>データ!EN6</f>
        <v>【0.59】</v>
      </c>
    </row>
  </sheetData>
  <sheetProtection algorithmName="SHA-512" hashValue="TxRMP/pYqJTE7iBAWAkkKu+KRypZDKLNJ5axGHuN0UJGJchbGn7Ud2ujAhpkgKADToH1c5c/k5R/nncxUpI2sg==" saltValue="7XpklZ80JbdrAoiMcmDdpg==" spinCount="100000" sheet="1" objects="1" scenarios="1" formatCells="0" formatColumns="0" formatRows="0"/>
  <mergeCells count="48"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B8:H8"/>
    <mergeCell ref="I8:O8"/>
    <mergeCell ref="P8:V8"/>
    <mergeCell ref="W8:AC8"/>
    <mergeCell ref="AD8:AJ8"/>
    <mergeCell ref="AL8:AS8"/>
    <mergeCell ref="AT8:BA8"/>
    <mergeCell ref="BB8:BI8"/>
    <mergeCell ref="BL8:BM8"/>
    <mergeCell ref="BN8:BY8"/>
    <mergeCell ref="B9:H9"/>
    <mergeCell ref="I9:O9"/>
    <mergeCell ref="P9:V9"/>
    <mergeCell ref="W9:AC9"/>
    <mergeCell ref="AL9:AS9"/>
    <mergeCell ref="AT9:BA9"/>
    <mergeCell ref="BB9:BI9"/>
    <mergeCell ref="BL9:BM9"/>
    <mergeCell ref="BN9:BY9"/>
    <mergeCell ref="BL66:BZ82"/>
    <mergeCell ref="BB10:BI10"/>
    <mergeCell ref="BL10:BM10"/>
    <mergeCell ref="BN10:BY10"/>
    <mergeCell ref="BL11:BZ13"/>
    <mergeCell ref="B14:BJ15"/>
    <mergeCell ref="BL14:BZ15"/>
    <mergeCell ref="B10:H10"/>
    <mergeCell ref="I10:O10"/>
    <mergeCell ref="P10:V10"/>
    <mergeCell ref="W10:AC10"/>
    <mergeCell ref="AL10:AS10"/>
    <mergeCell ref="BL64:BZ65"/>
    <mergeCell ref="AT10:BA10"/>
    <mergeCell ref="BL16:BZ44"/>
    <mergeCell ref="BL45:BZ46"/>
    <mergeCell ref="BL47:BZ63"/>
    <mergeCell ref="B60:BJ61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N13"/>
  <sheetViews>
    <sheetView showGridLines="0" workbookViewId="0"/>
  </sheetViews>
  <sheetFormatPr defaultRowHeight="13" x14ac:dyDescent="0.2"/>
  <cols>
    <col min="2" max="144" width="11.90625" customWidth="1"/>
  </cols>
  <sheetData>
    <row r="1" spans="1:144" x14ac:dyDescent="0.2">
      <c r="A1" t="s">
        <v>41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>
        <v>1</v>
      </c>
      <c r="Y1" s="14">
        <v>1</v>
      </c>
      <c r="Z1" s="14">
        <v>1</v>
      </c>
      <c r="AA1" s="14">
        <v>1</v>
      </c>
      <c r="AB1" s="14">
        <v>1</v>
      </c>
      <c r="AC1" s="14">
        <v>1</v>
      </c>
      <c r="AD1" s="14">
        <v>1</v>
      </c>
      <c r="AE1" s="14">
        <v>1</v>
      </c>
      <c r="AF1" s="14">
        <v>1</v>
      </c>
      <c r="AG1" s="14">
        <v>1</v>
      </c>
      <c r="AH1" s="14"/>
      <c r="AI1" s="14">
        <v>1</v>
      </c>
      <c r="AJ1" s="14">
        <v>1</v>
      </c>
      <c r="AK1" s="14">
        <v>1</v>
      </c>
      <c r="AL1" s="14">
        <v>1</v>
      </c>
      <c r="AM1" s="14">
        <v>1</v>
      </c>
      <c r="AN1" s="14">
        <v>1</v>
      </c>
      <c r="AO1" s="14">
        <v>1</v>
      </c>
      <c r="AP1" s="14">
        <v>1</v>
      </c>
      <c r="AQ1" s="14">
        <v>1</v>
      </c>
      <c r="AR1" s="14">
        <v>1</v>
      </c>
      <c r="AS1" s="14"/>
      <c r="AT1" s="14">
        <v>1</v>
      </c>
      <c r="AU1" s="14">
        <v>1</v>
      </c>
      <c r="AV1" s="14">
        <v>1</v>
      </c>
      <c r="AW1" s="14">
        <v>1</v>
      </c>
      <c r="AX1" s="14">
        <v>1</v>
      </c>
      <c r="AY1" s="14">
        <v>1</v>
      </c>
      <c r="AZ1" s="14">
        <v>1</v>
      </c>
      <c r="BA1" s="14">
        <v>1</v>
      </c>
      <c r="BB1" s="14">
        <v>1</v>
      </c>
      <c r="BC1" s="14">
        <v>1</v>
      </c>
      <c r="BD1" s="14"/>
      <c r="BE1" s="14">
        <v>1</v>
      </c>
      <c r="BF1" s="14">
        <v>1</v>
      </c>
      <c r="BG1" s="14">
        <v>1</v>
      </c>
      <c r="BH1" s="14">
        <v>1</v>
      </c>
      <c r="BI1" s="14">
        <v>1</v>
      </c>
      <c r="BJ1" s="14">
        <v>1</v>
      </c>
      <c r="BK1" s="14">
        <v>1</v>
      </c>
      <c r="BL1" s="14">
        <v>1</v>
      </c>
      <c r="BM1" s="14">
        <v>1</v>
      </c>
      <c r="BN1" s="14">
        <v>1</v>
      </c>
      <c r="BO1" s="14"/>
      <c r="BP1" s="14">
        <v>1</v>
      </c>
      <c r="BQ1" s="14">
        <v>1</v>
      </c>
      <c r="BR1" s="14">
        <v>1</v>
      </c>
      <c r="BS1" s="14">
        <v>1</v>
      </c>
      <c r="BT1" s="14">
        <v>1</v>
      </c>
      <c r="BU1" s="14">
        <v>1</v>
      </c>
      <c r="BV1" s="14">
        <v>1</v>
      </c>
      <c r="BW1" s="14">
        <v>1</v>
      </c>
      <c r="BX1" s="14">
        <v>1</v>
      </c>
      <c r="BY1" s="14">
        <v>1</v>
      </c>
      <c r="BZ1" s="14"/>
      <c r="CA1" s="14">
        <v>1</v>
      </c>
      <c r="CB1" s="14">
        <v>1</v>
      </c>
      <c r="CC1" s="14">
        <v>1</v>
      </c>
      <c r="CD1" s="14">
        <v>1</v>
      </c>
      <c r="CE1" s="14">
        <v>1</v>
      </c>
      <c r="CF1" s="14">
        <v>1</v>
      </c>
      <c r="CG1" s="14">
        <v>1</v>
      </c>
      <c r="CH1" s="14">
        <v>1</v>
      </c>
      <c r="CI1" s="14">
        <v>1</v>
      </c>
      <c r="CJ1" s="14">
        <v>1</v>
      </c>
      <c r="CK1" s="14"/>
      <c r="CL1" s="14">
        <v>1</v>
      </c>
      <c r="CM1" s="14">
        <v>1</v>
      </c>
      <c r="CN1" s="14">
        <v>1</v>
      </c>
      <c r="CO1" s="14">
        <v>1</v>
      </c>
      <c r="CP1" s="14">
        <v>1</v>
      </c>
      <c r="CQ1" s="14">
        <v>1</v>
      </c>
      <c r="CR1" s="14">
        <v>1</v>
      </c>
      <c r="CS1" s="14">
        <v>1</v>
      </c>
      <c r="CT1" s="14">
        <v>1</v>
      </c>
      <c r="CU1" s="14">
        <v>1</v>
      </c>
      <c r="CV1" s="14"/>
      <c r="CW1" s="14">
        <v>1</v>
      </c>
      <c r="CX1" s="14">
        <v>1</v>
      </c>
      <c r="CY1" s="14">
        <v>1</v>
      </c>
      <c r="CZ1" s="14">
        <v>1</v>
      </c>
      <c r="DA1" s="14">
        <v>1</v>
      </c>
      <c r="DB1" s="14">
        <v>1</v>
      </c>
      <c r="DC1" s="14">
        <v>1</v>
      </c>
      <c r="DD1" s="14">
        <v>1</v>
      </c>
      <c r="DE1" s="14">
        <v>1</v>
      </c>
      <c r="DF1" s="14">
        <v>1</v>
      </c>
      <c r="DG1" s="14"/>
      <c r="DH1" s="14">
        <v>1</v>
      </c>
      <c r="DI1" s="14">
        <v>1</v>
      </c>
      <c r="DJ1" s="14">
        <v>1</v>
      </c>
      <c r="DK1" s="14">
        <v>1</v>
      </c>
      <c r="DL1" s="14">
        <v>1</v>
      </c>
      <c r="DM1" s="14">
        <v>1</v>
      </c>
      <c r="DN1" s="14">
        <v>1</v>
      </c>
      <c r="DO1" s="14">
        <v>1</v>
      </c>
      <c r="DP1" s="14">
        <v>1</v>
      </c>
      <c r="DQ1" s="14">
        <v>1</v>
      </c>
      <c r="DR1" s="14"/>
      <c r="DS1" s="14">
        <v>1</v>
      </c>
      <c r="DT1" s="14">
        <v>1</v>
      </c>
      <c r="DU1" s="14">
        <v>1</v>
      </c>
      <c r="DV1" s="14">
        <v>1</v>
      </c>
      <c r="DW1" s="14">
        <v>1</v>
      </c>
      <c r="DX1" s="14">
        <v>1</v>
      </c>
      <c r="DY1" s="14">
        <v>1</v>
      </c>
      <c r="DZ1" s="14">
        <v>1</v>
      </c>
      <c r="EA1" s="14">
        <v>1</v>
      </c>
      <c r="EB1" s="14">
        <v>1</v>
      </c>
      <c r="EC1" s="14"/>
      <c r="ED1" s="14">
        <v>1</v>
      </c>
      <c r="EE1" s="14">
        <v>1</v>
      </c>
      <c r="EF1" s="14">
        <v>1</v>
      </c>
      <c r="EG1" s="14">
        <v>1</v>
      </c>
      <c r="EH1" s="14">
        <v>1</v>
      </c>
      <c r="EI1" s="14">
        <v>1</v>
      </c>
      <c r="EJ1" s="14">
        <v>1</v>
      </c>
      <c r="EK1" s="14">
        <v>1</v>
      </c>
      <c r="EL1" s="14">
        <v>1</v>
      </c>
      <c r="EM1" s="14">
        <v>1</v>
      </c>
      <c r="EN1" s="14"/>
    </row>
    <row r="2" spans="1:144" x14ac:dyDescent="0.2">
      <c r="A2" s="15" t="s">
        <v>42</v>
      </c>
      <c r="B2" s="15">
        <f>COLUMN()-1</f>
        <v>1</v>
      </c>
      <c r="C2" s="15">
        <f t="shared" ref="C2:BR2" si="0">COLUMN()-1</f>
        <v>2</v>
      </c>
      <c r="D2" s="15">
        <f t="shared" si="0"/>
        <v>3</v>
      </c>
      <c r="E2" s="15">
        <f t="shared" si="0"/>
        <v>4</v>
      </c>
      <c r="F2" s="15">
        <f t="shared" si="0"/>
        <v>5</v>
      </c>
      <c r="G2" s="15">
        <f t="shared" si="0"/>
        <v>6</v>
      </c>
      <c r="H2" s="15">
        <f t="shared" si="0"/>
        <v>7</v>
      </c>
      <c r="I2" s="15">
        <f t="shared" si="0"/>
        <v>8</v>
      </c>
      <c r="J2" s="15">
        <f t="shared" si="0"/>
        <v>9</v>
      </c>
      <c r="K2" s="15">
        <f t="shared" si="0"/>
        <v>10</v>
      </c>
      <c r="L2" s="15">
        <f t="shared" si="0"/>
        <v>11</v>
      </c>
      <c r="M2" s="15">
        <f t="shared" si="0"/>
        <v>12</v>
      </c>
      <c r="N2" s="15">
        <f t="shared" si="0"/>
        <v>13</v>
      </c>
      <c r="O2" s="15">
        <f t="shared" si="0"/>
        <v>14</v>
      </c>
      <c r="P2" s="15">
        <f t="shared" si="0"/>
        <v>15</v>
      </c>
      <c r="Q2" s="15">
        <f t="shared" si="0"/>
        <v>16</v>
      </c>
      <c r="R2" s="15">
        <f t="shared" si="0"/>
        <v>17</v>
      </c>
      <c r="S2" s="15">
        <f t="shared" si="0"/>
        <v>18</v>
      </c>
      <c r="T2" s="15">
        <f t="shared" si="0"/>
        <v>19</v>
      </c>
      <c r="U2" s="15">
        <f t="shared" si="0"/>
        <v>20</v>
      </c>
      <c r="V2" s="15">
        <f t="shared" si="0"/>
        <v>21</v>
      </c>
      <c r="W2" s="15">
        <f t="shared" si="0"/>
        <v>22</v>
      </c>
      <c r="X2" s="15">
        <f t="shared" si="0"/>
        <v>23</v>
      </c>
      <c r="Y2" s="15">
        <f t="shared" si="0"/>
        <v>24</v>
      </c>
      <c r="Z2" s="15">
        <f t="shared" si="0"/>
        <v>25</v>
      </c>
      <c r="AA2" s="15">
        <f t="shared" si="0"/>
        <v>26</v>
      </c>
      <c r="AB2" s="15">
        <f t="shared" si="0"/>
        <v>27</v>
      </c>
      <c r="AC2" s="15">
        <f t="shared" si="0"/>
        <v>28</v>
      </c>
      <c r="AD2" s="15">
        <f t="shared" si="0"/>
        <v>29</v>
      </c>
      <c r="AE2" s="15">
        <f t="shared" si="0"/>
        <v>30</v>
      </c>
      <c r="AF2" s="15">
        <f t="shared" si="0"/>
        <v>31</v>
      </c>
      <c r="AG2" s="15">
        <f t="shared" si="0"/>
        <v>32</v>
      </c>
      <c r="AH2" s="15">
        <f t="shared" si="0"/>
        <v>33</v>
      </c>
      <c r="AI2" s="15">
        <f t="shared" si="0"/>
        <v>34</v>
      </c>
      <c r="AJ2" s="15">
        <f t="shared" si="0"/>
        <v>35</v>
      </c>
      <c r="AK2" s="15">
        <f t="shared" si="0"/>
        <v>36</v>
      </c>
      <c r="AL2" s="15">
        <f t="shared" si="0"/>
        <v>37</v>
      </c>
      <c r="AM2" s="15">
        <f t="shared" si="0"/>
        <v>38</v>
      </c>
      <c r="AN2" s="15">
        <f t="shared" si="0"/>
        <v>39</v>
      </c>
      <c r="AO2" s="15">
        <f t="shared" si="0"/>
        <v>40</v>
      </c>
      <c r="AP2" s="15">
        <f t="shared" si="0"/>
        <v>41</v>
      </c>
      <c r="AQ2" s="15">
        <f t="shared" si="0"/>
        <v>42</v>
      </c>
      <c r="AR2" s="15">
        <f t="shared" si="0"/>
        <v>43</v>
      </c>
      <c r="AS2" s="15">
        <f t="shared" si="0"/>
        <v>44</v>
      </c>
      <c r="AT2" s="15">
        <f t="shared" si="0"/>
        <v>45</v>
      </c>
      <c r="AU2" s="15">
        <f t="shared" si="0"/>
        <v>46</v>
      </c>
      <c r="AV2" s="15">
        <f t="shared" si="0"/>
        <v>47</v>
      </c>
      <c r="AW2" s="15">
        <f t="shared" si="0"/>
        <v>48</v>
      </c>
      <c r="AX2" s="15">
        <f t="shared" si="0"/>
        <v>49</v>
      </c>
      <c r="AY2" s="15">
        <f t="shared" si="0"/>
        <v>50</v>
      </c>
      <c r="AZ2" s="15">
        <f t="shared" si="0"/>
        <v>51</v>
      </c>
      <c r="BA2" s="15">
        <f t="shared" si="0"/>
        <v>52</v>
      </c>
      <c r="BB2" s="15">
        <f t="shared" si="0"/>
        <v>53</v>
      </c>
      <c r="BC2" s="15">
        <f t="shared" si="0"/>
        <v>54</v>
      </c>
      <c r="BD2" s="15">
        <f t="shared" si="0"/>
        <v>55</v>
      </c>
      <c r="BE2" s="15">
        <f t="shared" si="0"/>
        <v>56</v>
      </c>
      <c r="BF2" s="15">
        <f t="shared" si="0"/>
        <v>57</v>
      </c>
      <c r="BG2" s="15">
        <f t="shared" si="0"/>
        <v>58</v>
      </c>
      <c r="BH2" s="15">
        <f t="shared" si="0"/>
        <v>59</v>
      </c>
      <c r="BI2" s="15">
        <f t="shared" si="0"/>
        <v>60</v>
      </c>
      <c r="BJ2" s="15">
        <f t="shared" si="0"/>
        <v>61</v>
      </c>
      <c r="BK2" s="15">
        <f t="shared" si="0"/>
        <v>62</v>
      </c>
      <c r="BL2" s="15">
        <f t="shared" si="0"/>
        <v>63</v>
      </c>
      <c r="BM2" s="15">
        <f t="shared" si="0"/>
        <v>64</v>
      </c>
      <c r="BN2" s="15">
        <f t="shared" si="0"/>
        <v>65</v>
      </c>
      <c r="BO2" s="15">
        <f t="shared" si="0"/>
        <v>66</v>
      </c>
      <c r="BP2" s="15">
        <f t="shared" si="0"/>
        <v>67</v>
      </c>
      <c r="BQ2" s="15">
        <f t="shared" si="0"/>
        <v>68</v>
      </c>
      <c r="BR2" s="15">
        <f t="shared" si="0"/>
        <v>69</v>
      </c>
      <c r="BS2" s="15">
        <f t="shared" ref="BS2:ED2" si="1">COLUMN()-1</f>
        <v>70</v>
      </c>
      <c r="BT2" s="15">
        <f t="shared" si="1"/>
        <v>71</v>
      </c>
      <c r="BU2" s="15">
        <f t="shared" si="1"/>
        <v>72</v>
      </c>
      <c r="BV2" s="15">
        <f t="shared" si="1"/>
        <v>73</v>
      </c>
      <c r="BW2" s="15">
        <f t="shared" si="1"/>
        <v>74</v>
      </c>
      <c r="BX2" s="15">
        <f t="shared" si="1"/>
        <v>75</v>
      </c>
      <c r="BY2" s="15">
        <f t="shared" si="1"/>
        <v>76</v>
      </c>
      <c r="BZ2" s="15">
        <f t="shared" si="1"/>
        <v>77</v>
      </c>
      <c r="CA2" s="15">
        <f t="shared" si="1"/>
        <v>78</v>
      </c>
      <c r="CB2" s="15">
        <f t="shared" si="1"/>
        <v>79</v>
      </c>
      <c r="CC2" s="15">
        <f t="shared" si="1"/>
        <v>80</v>
      </c>
      <c r="CD2" s="15">
        <f t="shared" si="1"/>
        <v>81</v>
      </c>
      <c r="CE2" s="15">
        <f t="shared" si="1"/>
        <v>82</v>
      </c>
      <c r="CF2" s="15">
        <f t="shared" si="1"/>
        <v>83</v>
      </c>
      <c r="CG2" s="15">
        <f t="shared" si="1"/>
        <v>84</v>
      </c>
      <c r="CH2" s="15">
        <f t="shared" si="1"/>
        <v>85</v>
      </c>
      <c r="CI2" s="15">
        <f t="shared" si="1"/>
        <v>86</v>
      </c>
      <c r="CJ2" s="15">
        <f t="shared" si="1"/>
        <v>87</v>
      </c>
      <c r="CK2" s="15">
        <f t="shared" si="1"/>
        <v>88</v>
      </c>
      <c r="CL2" s="15">
        <f t="shared" si="1"/>
        <v>89</v>
      </c>
      <c r="CM2" s="15">
        <f t="shared" si="1"/>
        <v>90</v>
      </c>
      <c r="CN2" s="15">
        <f t="shared" si="1"/>
        <v>91</v>
      </c>
      <c r="CO2" s="15">
        <f t="shared" si="1"/>
        <v>92</v>
      </c>
      <c r="CP2" s="15">
        <f t="shared" si="1"/>
        <v>93</v>
      </c>
      <c r="CQ2" s="15">
        <f t="shared" si="1"/>
        <v>94</v>
      </c>
      <c r="CR2" s="15">
        <f t="shared" si="1"/>
        <v>95</v>
      </c>
      <c r="CS2" s="15">
        <f t="shared" si="1"/>
        <v>96</v>
      </c>
      <c r="CT2" s="15">
        <f t="shared" si="1"/>
        <v>97</v>
      </c>
      <c r="CU2" s="15">
        <f t="shared" si="1"/>
        <v>98</v>
      </c>
      <c r="CV2" s="15">
        <f t="shared" si="1"/>
        <v>99</v>
      </c>
      <c r="CW2" s="15">
        <f t="shared" si="1"/>
        <v>100</v>
      </c>
      <c r="CX2" s="15">
        <f t="shared" si="1"/>
        <v>101</v>
      </c>
      <c r="CY2" s="15">
        <f t="shared" si="1"/>
        <v>102</v>
      </c>
      <c r="CZ2" s="15">
        <f t="shared" si="1"/>
        <v>103</v>
      </c>
      <c r="DA2" s="15">
        <f t="shared" si="1"/>
        <v>104</v>
      </c>
      <c r="DB2" s="15">
        <f t="shared" si="1"/>
        <v>105</v>
      </c>
      <c r="DC2" s="15">
        <f t="shared" si="1"/>
        <v>106</v>
      </c>
      <c r="DD2" s="15">
        <f t="shared" si="1"/>
        <v>107</v>
      </c>
      <c r="DE2" s="15">
        <f t="shared" si="1"/>
        <v>108</v>
      </c>
      <c r="DF2" s="15">
        <f t="shared" si="1"/>
        <v>109</v>
      </c>
      <c r="DG2" s="15">
        <f t="shared" si="1"/>
        <v>110</v>
      </c>
      <c r="DH2" s="15">
        <f t="shared" si="1"/>
        <v>111</v>
      </c>
      <c r="DI2" s="15">
        <f t="shared" si="1"/>
        <v>112</v>
      </c>
      <c r="DJ2" s="15">
        <f t="shared" si="1"/>
        <v>113</v>
      </c>
      <c r="DK2" s="15">
        <f t="shared" si="1"/>
        <v>114</v>
      </c>
      <c r="DL2" s="15">
        <f t="shared" si="1"/>
        <v>115</v>
      </c>
      <c r="DM2" s="15">
        <f t="shared" si="1"/>
        <v>116</v>
      </c>
      <c r="DN2" s="15">
        <f t="shared" si="1"/>
        <v>117</v>
      </c>
      <c r="DO2" s="15">
        <f t="shared" si="1"/>
        <v>118</v>
      </c>
      <c r="DP2" s="15">
        <f t="shared" si="1"/>
        <v>119</v>
      </c>
      <c r="DQ2" s="15">
        <f t="shared" si="1"/>
        <v>120</v>
      </c>
      <c r="DR2" s="15">
        <f t="shared" si="1"/>
        <v>121</v>
      </c>
      <c r="DS2" s="15">
        <f t="shared" si="1"/>
        <v>122</v>
      </c>
      <c r="DT2" s="15">
        <f t="shared" si="1"/>
        <v>123</v>
      </c>
      <c r="DU2" s="15">
        <f t="shared" si="1"/>
        <v>124</v>
      </c>
      <c r="DV2" s="15">
        <f t="shared" si="1"/>
        <v>125</v>
      </c>
      <c r="DW2" s="15">
        <f t="shared" si="1"/>
        <v>126</v>
      </c>
      <c r="DX2" s="15">
        <f t="shared" si="1"/>
        <v>127</v>
      </c>
      <c r="DY2" s="15">
        <f t="shared" si="1"/>
        <v>128</v>
      </c>
      <c r="DZ2" s="15">
        <f t="shared" si="1"/>
        <v>129</v>
      </c>
      <c r="EA2" s="15">
        <f t="shared" si="1"/>
        <v>130</v>
      </c>
      <c r="EB2" s="15">
        <f t="shared" si="1"/>
        <v>131</v>
      </c>
      <c r="EC2" s="15">
        <f t="shared" si="1"/>
        <v>132</v>
      </c>
      <c r="ED2" s="15">
        <f t="shared" si="1"/>
        <v>133</v>
      </c>
      <c r="EE2" s="15">
        <f t="shared" ref="EE2:EN2" si="2">COLUMN()-1</f>
        <v>134</v>
      </c>
      <c r="EF2" s="15">
        <f t="shared" si="2"/>
        <v>135</v>
      </c>
      <c r="EG2" s="15">
        <f t="shared" si="2"/>
        <v>136</v>
      </c>
      <c r="EH2" s="15">
        <f t="shared" si="2"/>
        <v>137</v>
      </c>
      <c r="EI2" s="15">
        <f t="shared" si="2"/>
        <v>138</v>
      </c>
      <c r="EJ2" s="15">
        <f t="shared" si="2"/>
        <v>139</v>
      </c>
      <c r="EK2" s="15">
        <f t="shared" si="2"/>
        <v>140</v>
      </c>
      <c r="EL2" s="15">
        <f t="shared" si="2"/>
        <v>141</v>
      </c>
      <c r="EM2" s="15">
        <f t="shared" si="2"/>
        <v>142</v>
      </c>
      <c r="EN2" s="15">
        <f t="shared" si="2"/>
        <v>143</v>
      </c>
    </row>
    <row r="3" spans="1:144" x14ac:dyDescent="0.2">
      <c r="A3" s="15" t="s">
        <v>43</v>
      </c>
      <c r="B3" s="16" t="s">
        <v>44</v>
      </c>
      <c r="C3" s="16" t="s">
        <v>45</v>
      </c>
      <c r="D3" s="16" t="s">
        <v>46</v>
      </c>
      <c r="E3" s="16" t="s">
        <v>47</v>
      </c>
      <c r="F3" s="16" t="s">
        <v>48</v>
      </c>
      <c r="G3" s="16" t="s">
        <v>49</v>
      </c>
      <c r="H3" s="82" t="s">
        <v>50</v>
      </c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4"/>
      <c r="X3" s="88" t="s">
        <v>51</v>
      </c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  <c r="BM3" s="81"/>
      <c r="BN3" s="81"/>
      <c r="BO3" s="81"/>
      <c r="BP3" s="81"/>
      <c r="BQ3" s="81"/>
      <c r="BR3" s="81"/>
      <c r="BS3" s="81"/>
      <c r="BT3" s="81"/>
      <c r="BU3" s="81"/>
      <c r="BV3" s="81"/>
      <c r="BW3" s="81"/>
      <c r="BX3" s="81"/>
      <c r="BY3" s="81"/>
      <c r="BZ3" s="81"/>
      <c r="CA3" s="81"/>
      <c r="CB3" s="81"/>
      <c r="CC3" s="81"/>
      <c r="CD3" s="81"/>
      <c r="CE3" s="81"/>
      <c r="CF3" s="81"/>
      <c r="CG3" s="81"/>
      <c r="CH3" s="81"/>
      <c r="CI3" s="81"/>
      <c r="CJ3" s="81"/>
      <c r="CK3" s="81"/>
      <c r="CL3" s="81"/>
      <c r="CM3" s="81"/>
      <c r="CN3" s="81"/>
      <c r="CO3" s="81"/>
      <c r="CP3" s="81"/>
      <c r="CQ3" s="81"/>
      <c r="CR3" s="81"/>
      <c r="CS3" s="81"/>
      <c r="CT3" s="81"/>
      <c r="CU3" s="81"/>
      <c r="CV3" s="81"/>
      <c r="CW3" s="81"/>
      <c r="CX3" s="81"/>
      <c r="CY3" s="81"/>
      <c r="CZ3" s="81"/>
      <c r="DA3" s="81"/>
      <c r="DB3" s="81"/>
      <c r="DC3" s="81"/>
      <c r="DD3" s="81"/>
      <c r="DE3" s="81"/>
      <c r="DF3" s="81"/>
      <c r="DG3" s="81"/>
      <c r="DH3" s="81" t="s">
        <v>52</v>
      </c>
      <c r="DI3" s="81"/>
      <c r="DJ3" s="81"/>
      <c r="DK3" s="81"/>
      <c r="DL3" s="81"/>
      <c r="DM3" s="81"/>
      <c r="DN3" s="81"/>
      <c r="DO3" s="81"/>
      <c r="DP3" s="81"/>
      <c r="DQ3" s="81"/>
      <c r="DR3" s="81"/>
      <c r="DS3" s="81"/>
      <c r="DT3" s="81"/>
      <c r="DU3" s="81"/>
      <c r="DV3" s="81"/>
      <c r="DW3" s="81"/>
      <c r="DX3" s="81"/>
      <c r="DY3" s="81"/>
      <c r="DZ3" s="81"/>
      <c r="EA3" s="81"/>
      <c r="EB3" s="81"/>
      <c r="EC3" s="81"/>
      <c r="ED3" s="81"/>
      <c r="EE3" s="81"/>
      <c r="EF3" s="81"/>
      <c r="EG3" s="81"/>
      <c r="EH3" s="81"/>
      <c r="EI3" s="81"/>
      <c r="EJ3" s="81"/>
      <c r="EK3" s="81"/>
      <c r="EL3" s="81"/>
      <c r="EM3" s="81"/>
      <c r="EN3" s="81"/>
    </row>
    <row r="4" spans="1:144" x14ac:dyDescent="0.2">
      <c r="A4" s="15" t="s">
        <v>53</v>
      </c>
      <c r="B4" s="17"/>
      <c r="C4" s="17"/>
      <c r="D4" s="17"/>
      <c r="E4" s="17"/>
      <c r="F4" s="17"/>
      <c r="G4" s="17"/>
      <c r="H4" s="85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7"/>
      <c r="X4" s="81" t="s">
        <v>54</v>
      </c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 t="s">
        <v>55</v>
      </c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 t="s">
        <v>56</v>
      </c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 t="s">
        <v>57</v>
      </c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 t="s">
        <v>58</v>
      </c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 t="s">
        <v>59</v>
      </c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 t="s">
        <v>60</v>
      </c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 t="s">
        <v>61</v>
      </c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 t="s">
        <v>62</v>
      </c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 t="s">
        <v>63</v>
      </c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 t="s">
        <v>64</v>
      </c>
      <c r="EE4" s="81"/>
      <c r="EF4" s="81"/>
      <c r="EG4" s="81"/>
      <c r="EH4" s="81"/>
      <c r="EI4" s="81"/>
      <c r="EJ4" s="81"/>
      <c r="EK4" s="81"/>
      <c r="EL4" s="81"/>
      <c r="EM4" s="81"/>
      <c r="EN4" s="81"/>
    </row>
    <row r="5" spans="1:144" x14ac:dyDescent="0.2">
      <c r="A5" s="15" t="s">
        <v>65</v>
      </c>
      <c r="B5" s="18"/>
      <c r="C5" s="18"/>
      <c r="D5" s="18"/>
      <c r="E5" s="18"/>
      <c r="F5" s="18"/>
      <c r="G5" s="18"/>
      <c r="H5" s="19" t="s">
        <v>66</v>
      </c>
      <c r="I5" s="19" t="s">
        <v>67</v>
      </c>
      <c r="J5" s="19" t="s">
        <v>68</v>
      </c>
      <c r="K5" s="19" t="s">
        <v>69</v>
      </c>
      <c r="L5" s="19" t="s">
        <v>70</v>
      </c>
      <c r="M5" s="19" t="s">
        <v>5</v>
      </c>
      <c r="N5" s="19" t="s">
        <v>71</v>
      </c>
      <c r="O5" s="19" t="s">
        <v>72</v>
      </c>
      <c r="P5" s="19" t="s">
        <v>73</v>
      </c>
      <c r="Q5" s="19" t="s">
        <v>74</v>
      </c>
      <c r="R5" s="19" t="s">
        <v>75</v>
      </c>
      <c r="S5" s="19" t="s">
        <v>76</v>
      </c>
      <c r="T5" s="19" t="s">
        <v>77</v>
      </c>
      <c r="U5" s="19" t="s">
        <v>78</v>
      </c>
      <c r="V5" s="19" t="s">
        <v>79</v>
      </c>
      <c r="W5" s="19" t="s">
        <v>80</v>
      </c>
      <c r="X5" s="19" t="s">
        <v>81</v>
      </c>
      <c r="Y5" s="19" t="s">
        <v>82</v>
      </c>
      <c r="Z5" s="19" t="s">
        <v>83</v>
      </c>
      <c r="AA5" s="19" t="s">
        <v>84</v>
      </c>
      <c r="AB5" s="19" t="s">
        <v>85</v>
      </c>
      <c r="AC5" s="19" t="s">
        <v>86</v>
      </c>
      <c r="AD5" s="19" t="s">
        <v>87</v>
      </c>
      <c r="AE5" s="19" t="s">
        <v>88</v>
      </c>
      <c r="AF5" s="19" t="s">
        <v>89</v>
      </c>
      <c r="AG5" s="19" t="s">
        <v>90</v>
      </c>
      <c r="AH5" s="19" t="s">
        <v>29</v>
      </c>
      <c r="AI5" s="19" t="s">
        <v>81</v>
      </c>
      <c r="AJ5" s="19" t="s">
        <v>82</v>
      </c>
      <c r="AK5" s="19" t="s">
        <v>83</v>
      </c>
      <c r="AL5" s="19" t="s">
        <v>84</v>
      </c>
      <c r="AM5" s="19" t="s">
        <v>85</v>
      </c>
      <c r="AN5" s="19" t="s">
        <v>86</v>
      </c>
      <c r="AO5" s="19" t="s">
        <v>87</v>
      </c>
      <c r="AP5" s="19" t="s">
        <v>88</v>
      </c>
      <c r="AQ5" s="19" t="s">
        <v>89</v>
      </c>
      <c r="AR5" s="19" t="s">
        <v>90</v>
      </c>
      <c r="AS5" s="19" t="s">
        <v>91</v>
      </c>
      <c r="AT5" s="19" t="s">
        <v>81</v>
      </c>
      <c r="AU5" s="19" t="s">
        <v>82</v>
      </c>
      <c r="AV5" s="19" t="s">
        <v>83</v>
      </c>
      <c r="AW5" s="19" t="s">
        <v>84</v>
      </c>
      <c r="AX5" s="19" t="s">
        <v>85</v>
      </c>
      <c r="AY5" s="19" t="s">
        <v>86</v>
      </c>
      <c r="AZ5" s="19" t="s">
        <v>87</v>
      </c>
      <c r="BA5" s="19" t="s">
        <v>88</v>
      </c>
      <c r="BB5" s="19" t="s">
        <v>89</v>
      </c>
      <c r="BC5" s="19" t="s">
        <v>90</v>
      </c>
      <c r="BD5" s="19" t="s">
        <v>91</v>
      </c>
      <c r="BE5" s="19" t="s">
        <v>81</v>
      </c>
      <c r="BF5" s="19" t="s">
        <v>82</v>
      </c>
      <c r="BG5" s="19" t="s">
        <v>83</v>
      </c>
      <c r="BH5" s="19" t="s">
        <v>84</v>
      </c>
      <c r="BI5" s="19" t="s">
        <v>85</v>
      </c>
      <c r="BJ5" s="19" t="s">
        <v>86</v>
      </c>
      <c r="BK5" s="19" t="s">
        <v>87</v>
      </c>
      <c r="BL5" s="19" t="s">
        <v>88</v>
      </c>
      <c r="BM5" s="19" t="s">
        <v>89</v>
      </c>
      <c r="BN5" s="19" t="s">
        <v>90</v>
      </c>
      <c r="BO5" s="19" t="s">
        <v>91</v>
      </c>
      <c r="BP5" s="19" t="s">
        <v>81</v>
      </c>
      <c r="BQ5" s="19" t="s">
        <v>82</v>
      </c>
      <c r="BR5" s="19" t="s">
        <v>83</v>
      </c>
      <c r="BS5" s="19" t="s">
        <v>84</v>
      </c>
      <c r="BT5" s="19" t="s">
        <v>85</v>
      </c>
      <c r="BU5" s="19" t="s">
        <v>86</v>
      </c>
      <c r="BV5" s="19" t="s">
        <v>87</v>
      </c>
      <c r="BW5" s="19" t="s">
        <v>88</v>
      </c>
      <c r="BX5" s="19" t="s">
        <v>89</v>
      </c>
      <c r="BY5" s="19" t="s">
        <v>90</v>
      </c>
      <c r="BZ5" s="19" t="s">
        <v>91</v>
      </c>
      <c r="CA5" s="19" t="s">
        <v>81</v>
      </c>
      <c r="CB5" s="19" t="s">
        <v>82</v>
      </c>
      <c r="CC5" s="19" t="s">
        <v>83</v>
      </c>
      <c r="CD5" s="19" t="s">
        <v>84</v>
      </c>
      <c r="CE5" s="19" t="s">
        <v>85</v>
      </c>
      <c r="CF5" s="19" t="s">
        <v>86</v>
      </c>
      <c r="CG5" s="19" t="s">
        <v>87</v>
      </c>
      <c r="CH5" s="19" t="s">
        <v>88</v>
      </c>
      <c r="CI5" s="19" t="s">
        <v>89</v>
      </c>
      <c r="CJ5" s="19" t="s">
        <v>90</v>
      </c>
      <c r="CK5" s="19" t="s">
        <v>91</v>
      </c>
      <c r="CL5" s="19" t="s">
        <v>81</v>
      </c>
      <c r="CM5" s="19" t="s">
        <v>82</v>
      </c>
      <c r="CN5" s="19" t="s">
        <v>83</v>
      </c>
      <c r="CO5" s="19" t="s">
        <v>84</v>
      </c>
      <c r="CP5" s="19" t="s">
        <v>85</v>
      </c>
      <c r="CQ5" s="19" t="s">
        <v>86</v>
      </c>
      <c r="CR5" s="19" t="s">
        <v>87</v>
      </c>
      <c r="CS5" s="19" t="s">
        <v>88</v>
      </c>
      <c r="CT5" s="19" t="s">
        <v>89</v>
      </c>
      <c r="CU5" s="19" t="s">
        <v>90</v>
      </c>
      <c r="CV5" s="19" t="s">
        <v>91</v>
      </c>
      <c r="CW5" s="19" t="s">
        <v>81</v>
      </c>
      <c r="CX5" s="19" t="s">
        <v>82</v>
      </c>
      <c r="CY5" s="19" t="s">
        <v>83</v>
      </c>
      <c r="CZ5" s="19" t="s">
        <v>84</v>
      </c>
      <c r="DA5" s="19" t="s">
        <v>85</v>
      </c>
      <c r="DB5" s="19" t="s">
        <v>86</v>
      </c>
      <c r="DC5" s="19" t="s">
        <v>87</v>
      </c>
      <c r="DD5" s="19" t="s">
        <v>88</v>
      </c>
      <c r="DE5" s="19" t="s">
        <v>89</v>
      </c>
      <c r="DF5" s="19" t="s">
        <v>90</v>
      </c>
      <c r="DG5" s="19" t="s">
        <v>91</v>
      </c>
      <c r="DH5" s="19" t="s">
        <v>81</v>
      </c>
      <c r="DI5" s="19" t="s">
        <v>82</v>
      </c>
      <c r="DJ5" s="19" t="s">
        <v>83</v>
      </c>
      <c r="DK5" s="19" t="s">
        <v>84</v>
      </c>
      <c r="DL5" s="19" t="s">
        <v>85</v>
      </c>
      <c r="DM5" s="19" t="s">
        <v>86</v>
      </c>
      <c r="DN5" s="19" t="s">
        <v>87</v>
      </c>
      <c r="DO5" s="19" t="s">
        <v>88</v>
      </c>
      <c r="DP5" s="19" t="s">
        <v>89</v>
      </c>
      <c r="DQ5" s="19" t="s">
        <v>90</v>
      </c>
      <c r="DR5" s="19" t="s">
        <v>91</v>
      </c>
      <c r="DS5" s="19" t="s">
        <v>81</v>
      </c>
      <c r="DT5" s="19" t="s">
        <v>82</v>
      </c>
      <c r="DU5" s="19" t="s">
        <v>83</v>
      </c>
      <c r="DV5" s="19" t="s">
        <v>84</v>
      </c>
      <c r="DW5" s="19" t="s">
        <v>85</v>
      </c>
      <c r="DX5" s="19" t="s">
        <v>86</v>
      </c>
      <c r="DY5" s="19" t="s">
        <v>87</v>
      </c>
      <c r="DZ5" s="19" t="s">
        <v>88</v>
      </c>
      <c r="EA5" s="19" t="s">
        <v>89</v>
      </c>
      <c r="EB5" s="19" t="s">
        <v>90</v>
      </c>
      <c r="EC5" s="19" t="s">
        <v>91</v>
      </c>
      <c r="ED5" s="19" t="s">
        <v>81</v>
      </c>
      <c r="EE5" s="19" t="s">
        <v>82</v>
      </c>
      <c r="EF5" s="19" t="s">
        <v>83</v>
      </c>
      <c r="EG5" s="19" t="s">
        <v>84</v>
      </c>
      <c r="EH5" s="19" t="s">
        <v>85</v>
      </c>
      <c r="EI5" s="19" t="s">
        <v>86</v>
      </c>
      <c r="EJ5" s="19" t="s">
        <v>87</v>
      </c>
      <c r="EK5" s="19" t="s">
        <v>88</v>
      </c>
      <c r="EL5" s="19" t="s">
        <v>89</v>
      </c>
      <c r="EM5" s="19" t="s">
        <v>90</v>
      </c>
      <c r="EN5" s="19" t="s">
        <v>91</v>
      </c>
    </row>
    <row r="6" spans="1:144" s="23" customFormat="1" x14ac:dyDescent="0.2">
      <c r="A6" s="15" t="s">
        <v>92</v>
      </c>
      <c r="B6" s="20">
        <f>B7</f>
        <v>2024</v>
      </c>
      <c r="C6" s="20">
        <f t="shared" ref="C6:W6" si="3">C7</f>
        <v>234478</v>
      </c>
      <c r="D6" s="20">
        <f t="shared" si="3"/>
        <v>46</v>
      </c>
      <c r="E6" s="20">
        <f t="shared" si="3"/>
        <v>1</v>
      </c>
      <c r="F6" s="20">
        <f t="shared" si="3"/>
        <v>0</v>
      </c>
      <c r="G6" s="20">
        <f t="shared" si="3"/>
        <v>1</v>
      </c>
      <c r="H6" s="20" t="str">
        <f t="shared" si="3"/>
        <v>愛知県　武豊町</v>
      </c>
      <c r="I6" s="20" t="str">
        <f t="shared" si="3"/>
        <v>法適用</v>
      </c>
      <c r="J6" s="20" t="str">
        <f t="shared" si="3"/>
        <v>水道事業</v>
      </c>
      <c r="K6" s="20" t="str">
        <f t="shared" si="3"/>
        <v>末端給水事業</v>
      </c>
      <c r="L6" s="20" t="str">
        <f t="shared" si="3"/>
        <v>A5</v>
      </c>
      <c r="M6" s="20" t="str">
        <f t="shared" si="3"/>
        <v>非設置</v>
      </c>
      <c r="N6" s="21" t="str">
        <f t="shared" si="3"/>
        <v>-</v>
      </c>
      <c r="O6" s="21">
        <f t="shared" si="3"/>
        <v>95.1</v>
      </c>
      <c r="P6" s="21">
        <f t="shared" si="3"/>
        <v>99.96</v>
      </c>
      <c r="Q6" s="21">
        <f t="shared" si="3"/>
        <v>2530</v>
      </c>
      <c r="R6" s="21">
        <f t="shared" si="3"/>
        <v>43399</v>
      </c>
      <c r="S6" s="21">
        <f t="shared" si="3"/>
        <v>26.37</v>
      </c>
      <c r="T6" s="21">
        <f t="shared" si="3"/>
        <v>1645.77</v>
      </c>
      <c r="U6" s="21">
        <f t="shared" si="3"/>
        <v>43294</v>
      </c>
      <c r="V6" s="21">
        <f t="shared" si="3"/>
        <v>25.82</v>
      </c>
      <c r="W6" s="21">
        <f t="shared" si="3"/>
        <v>1676.76</v>
      </c>
      <c r="X6" s="22">
        <f>IF(X7="",NA(),X7)</f>
        <v>116.64</v>
      </c>
      <c r="Y6" s="22">
        <f t="shared" ref="Y6:AG6" si="4">IF(Y7="",NA(),Y7)</f>
        <v>117.31</v>
      </c>
      <c r="Z6" s="22">
        <f t="shared" si="4"/>
        <v>112.37</v>
      </c>
      <c r="AA6" s="22">
        <f t="shared" si="4"/>
        <v>109.06</v>
      </c>
      <c r="AB6" s="22">
        <f t="shared" si="4"/>
        <v>105.08</v>
      </c>
      <c r="AC6" s="22">
        <f t="shared" si="4"/>
        <v>108.83</v>
      </c>
      <c r="AD6" s="22">
        <f t="shared" si="4"/>
        <v>109.23</v>
      </c>
      <c r="AE6" s="22">
        <f t="shared" si="4"/>
        <v>108.04</v>
      </c>
      <c r="AF6" s="22">
        <f t="shared" si="4"/>
        <v>107.49</v>
      </c>
      <c r="AG6" s="22">
        <f t="shared" si="4"/>
        <v>107.15</v>
      </c>
      <c r="AH6" s="21" t="str">
        <f>IF(AH7="","",IF(AH7="-","【-】","【"&amp;SUBSTITUTE(TEXT(AH7,"#,##0.00"),"-","△")&amp;"】"))</f>
        <v>【107.26】</v>
      </c>
      <c r="AI6" s="21">
        <f>IF(AI7="",NA(),AI7)</f>
        <v>0</v>
      </c>
      <c r="AJ6" s="21">
        <f t="shared" ref="AJ6:AR6" si="5">IF(AJ7="",NA(),AJ7)</f>
        <v>0</v>
      </c>
      <c r="AK6" s="21">
        <f t="shared" si="5"/>
        <v>0</v>
      </c>
      <c r="AL6" s="21">
        <f t="shared" si="5"/>
        <v>0</v>
      </c>
      <c r="AM6" s="21">
        <f t="shared" si="5"/>
        <v>0</v>
      </c>
      <c r="AN6" s="22">
        <f t="shared" si="5"/>
        <v>4.34</v>
      </c>
      <c r="AO6" s="22">
        <f t="shared" si="5"/>
        <v>4.6900000000000004</v>
      </c>
      <c r="AP6" s="22">
        <f t="shared" si="5"/>
        <v>4.72</v>
      </c>
      <c r="AQ6" s="22">
        <f t="shared" si="5"/>
        <v>5.76</v>
      </c>
      <c r="AR6" s="22">
        <f t="shared" si="5"/>
        <v>4.74</v>
      </c>
      <c r="AS6" s="21" t="str">
        <f>IF(AS7="","",IF(AS7="-","【-】","【"&amp;SUBSTITUTE(TEXT(AS7,"#,##0.00"),"-","△")&amp;"】"))</f>
        <v>【1.61】</v>
      </c>
      <c r="AT6" s="22">
        <f>IF(AT7="",NA(),AT7)</f>
        <v>698.85</v>
      </c>
      <c r="AU6" s="22">
        <f t="shared" ref="AU6:BC6" si="6">IF(AU7="",NA(),AU7)</f>
        <v>605.05999999999995</v>
      </c>
      <c r="AV6" s="22">
        <f t="shared" si="6"/>
        <v>486.1</v>
      </c>
      <c r="AW6" s="22">
        <f t="shared" si="6"/>
        <v>716.7</v>
      </c>
      <c r="AX6" s="22">
        <f t="shared" si="6"/>
        <v>862.11</v>
      </c>
      <c r="AY6" s="22">
        <f t="shared" si="6"/>
        <v>327.77</v>
      </c>
      <c r="AZ6" s="22">
        <f t="shared" si="6"/>
        <v>338.02</v>
      </c>
      <c r="BA6" s="22">
        <f t="shared" si="6"/>
        <v>345.94</v>
      </c>
      <c r="BB6" s="22">
        <f t="shared" si="6"/>
        <v>329.7</v>
      </c>
      <c r="BC6" s="22">
        <f t="shared" si="6"/>
        <v>319.99</v>
      </c>
      <c r="BD6" s="21" t="str">
        <f>IF(BD7="","",IF(BD7="-","【-】","【"&amp;SUBSTITUTE(TEXT(BD7,"#,##0.00"),"-","△")&amp;"】"))</f>
        <v>【239.69】</v>
      </c>
      <c r="BE6" s="22">
        <f>IF(BE7="",NA(),BE7)</f>
        <v>17.45</v>
      </c>
      <c r="BF6" s="22">
        <f t="shared" ref="BF6:BN6" si="7">IF(BF7="",NA(),BF7)</f>
        <v>11.68</v>
      </c>
      <c r="BG6" s="22">
        <f t="shared" si="7"/>
        <v>6.99</v>
      </c>
      <c r="BH6" s="22">
        <f t="shared" si="7"/>
        <v>23.76</v>
      </c>
      <c r="BI6" s="22">
        <f t="shared" si="7"/>
        <v>28.45</v>
      </c>
      <c r="BJ6" s="22">
        <f t="shared" si="7"/>
        <v>397.1</v>
      </c>
      <c r="BK6" s="22">
        <f t="shared" si="7"/>
        <v>379.91</v>
      </c>
      <c r="BL6" s="22">
        <f t="shared" si="7"/>
        <v>386.61</v>
      </c>
      <c r="BM6" s="22">
        <f t="shared" si="7"/>
        <v>381.56</v>
      </c>
      <c r="BN6" s="22">
        <f t="shared" si="7"/>
        <v>365.55</v>
      </c>
      <c r="BO6" s="21" t="str">
        <f>IF(BO7="","",IF(BO7="-","【-】","【"&amp;SUBSTITUTE(TEXT(BO7,"#,##0.00"),"-","△")&amp;"】"))</f>
        <v>【264.86】</v>
      </c>
      <c r="BP6" s="22">
        <f>IF(BP7="",NA(),BP7)</f>
        <v>112.02</v>
      </c>
      <c r="BQ6" s="22">
        <f t="shared" ref="BQ6:BY6" si="8">IF(BQ7="",NA(),BQ7)</f>
        <v>115.02</v>
      </c>
      <c r="BR6" s="22">
        <f t="shared" si="8"/>
        <v>98.83</v>
      </c>
      <c r="BS6" s="22">
        <f t="shared" si="8"/>
        <v>97.63</v>
      </c>
      <c r="BT6" s="22">
        <f t="shared" si="8"/>
        <v>101.54</v>
      </c>
      <c r="BU6" s="22">
        <f t="shared" si="8"/>
        <v>95.79</v>
      </c>
      <c r="BV6" s="22">
        <f t="shared" si="8"/>
        <v>98.3</v>
      </c>
      <c r="BW6" s="22">
        <f t="shared" si="8"/>
        <v>93.82</v>
      </c>
      <c r="BX6" s="22">
        <f t="shared" si="8"/>
        <v>95.04</v>
      </c>
      <c r="BY6" s="22">
        <f t="shared" si="8"/>
        <v>95.42</v>
      </c>
      <c r="BZ6" s="21" t="str">
        <f>IF(BZ7="","",IF(BZ7="-","【-】","【"&amp;SUBSTITUTE(TEXT(BZ7,"#,##0.00"),"-","△")&amp;"】"))</f>
        <v>【97.59】</v>
      </c>
      <c r="CA6" s="22">
        <f>IF(CA7="",NA(),CA7)</f>
        <v>117.91</v>
      </c>
      <c r="CB6" s="22">
        <f t="shared" ref="CB6:CJ6" si="9">IF(CB7="",NA(),CB7)</f>
        <v>119.21</v>
      </c>
      <c r="CC6" s="22">
        <f t="shared" si="9"/>
        <v>125.7</v>
      </c>
      <c r="CD6" s="22">
        <f t="shared" si="9"/>
        <v>130.82</v>
      </c>
      <c r="CE6" s="22">
        <f t="shared" si="9"/>
        <v>134.53</v>
      </c>
      <c r="CF6" s="22">
        <f t="shared" si="9"/>
        <v>171.13</v>
      </c>
      <c r="CG6" s="22">
        <f t="shared" si="9"/>
        <v>173.7</v>
      </c>
      <c r="CH6" s="22">
        <f t="shared" si="9"/>
        <v>178.94</v>
      </c>
      <c r="CI6" s="22">
        <f t="shared" si="9"/>
        <v>180.19</v>
      </c>
      <c r="CJ6" s="22">
        <f t="shared" si="9"/>
        <v>184.25</v>
      </c>
      <c r="CK6" s="21" t="str">
        <f>IF(CK7="","",IF(CK7="-","【-】","【"&amp;SUBSTITUTE(TEXT(CK7,"#,##0.00"),"-","△")&amp;"】"))</f>
        <v>【181.66】</v>
      </c>
      <c r="CL6" s="22">
        <f>IF(CL7="",NA(),CL7)</f>
        <v>61.71</v>
      </c>
      <c r="CM6" s="22">
        <f t="shared" ref="CM6:CU6" si="10">IF(CM7="",NA(),CM7)</f>
        <v>61.05</v>
      </c>
      <c r="CN6" s="22">
        <f t="shared" si="10"/>
        <v>60.42</v>
      </c>
      <c r="CO6" s="22">
        <f t="shared" si="10"/>
        <v>59.26</v>
      </c>
      <c r="CP6" s="22">
        <f t="shared" si="10"/>
        <v>59.01</v>
      </c>
      <c r="CQ6" s="22">
        <f t="shared" si="10"/>
        <v>60.12</v>
      </c>
      <c r="CR6" s="22">
        <f t="shared" si="10"/>
        <v>60.34</v>
      </c>
      <c r="CS6" s="22">
        <f t="shared" si="10"/>
        <v>59.54</v>
      </c>
      <c r="CT6" s="22">
        <f t="shared" si="10"/>
        <v>59.26</v>
      </c>
      <c r="CU6" s="22">
        <f t="shared" si="10"/>
        <v>60.44</v>
      </c>
      <c r="CV6" s="21" t="str">
        <f>IF(CV7="","",IF(CV7="-","【-】","【"&amp;SUBSTITUTE(TEXT(CV7,"#,##0.00"),"-","△")&amp;"】"))</f>
        <v>【60.21】</v>
      </c>
      <c r="CW6" s="22">
        <f>IF(CW7="",NA(),CW7)</f>
        <v>94.25</v>
      </c>
      <c r="CX6" s="22">
        <f t="shared" ref="CX6:DF6" si="11">IF(CX7="",NA(),CX7)</f>
        <v>94.78</v>
      </c>
      <c r="CY6" s="22">
        <f t="shared" si="11"/>
        <v>94.8</v>
      </c>
      <c r="CZ6" s="22">
        <f t="shared" si="11"/>
        <v>94.33</v>
      </c>
      <c r="DA6" s="22">
        <f t="shared" si="11"/>
        <v>94.15</v>
      </c>
      <c r="DB6" s="22">
        <f t="shared" si="11"/>
        <v>84.24</v>
      </c>
      <c r="DC6" s="22">
        <f t="shared" si="11"/>
        <v>84.19</v>
      </c>
      <c r="DD6" s="22">
        <f t="shared" si="11"/>
        <v>83.93</v>
      </c>
      <c r="DE6" s="22">
        <f t="shared" si="11"/>
        <v>83.84</v>
      </c>
      <c r="DF6" s="22">
        <f t="shared" si="11"/>
        <v>83.39</v>
      </c>
      <c r="DG6" s="21" t="str">
        <f>IF(DG7="","",IF(DG7="-","【-】","【"&amp;SUBSTITUTE(TEXT(DG7,"#,##0.00"),"-","△")&amp;"】"))</f>
        <v>【89.21】</v>
      </c>
      <c r="DH6" s="22">
        <f>IF(DH7="",NA(),DH7)</f>
        <v>46.49</v>
      </c>
      <c r="DI6" s="22">
        <f t="shared" ref="DI6:DQ6" si="12">IF(DI7="",NA(),DI7)</f>
        <v>47.68</v>
      </c>
      <c r="DJ6" s="22">
        <f t="shared" si="12"/>
        <v>47.68</v>
      </c>
      <c r="DK6" s="22">
        <f t="shared" si="12"/>
        <v>48.65</v>
      </c>
      <c r="DL6" s="22">
        <f t="shared" si="12"/>
        <v>49.45</v>
      </c>
      <c r="DM6" s="22">
        <f t="shared" si="12"/>
        <v>48.83</v>
      </c>
      <c r="DN6" s="22">
        <f t="shared" si="12"/>
        <v>49.96</v>
      </c>
      <c r="DO6" s="22">
        <f t="shared" si="12"/>
        <v>50.82</v>
      </c>
      <c r="DP6" s="22">
        <f t="shared" si="12"/>
        <v>51.82</v>
      </c>
      <c r="DQ6" s="22">
        <f t="shared" si="12"/>
        <v>52.53</v>
      </c>
      <c r="DR6" s="21" t="str">
        <f>IF(DR7="","",IF(DR7="-","【-】","【"&amp;SUBSTITUTE(TEXT(DR7,"#,##0.00"),"-","△")&amp;"】"))</f>
        <v>【52.41】</v>
      </c>
      <c r="DS6" s="22">
        <f>IF(DS7="",NA(),DS7)</f>
        <v>22.65</v>
      </c>
      <c r="DT6" s="22">
        <f t="shared" ref="DT6:EB6" si="13">IF(DT7="",NA(),DT7)</f>
        <v>22.67</v>
      </c>
      <c r="DU6" s="22">
        <f t="shared" si="13"/>
        <v>23.62</v>
      </c>
      <c r="DV6" s="22">
        <f t="shared" si="13"/>
        <v>24.58</v>
      </c>
      <c r="DW6" s="22">
        <f t="shared" si="13"/>
        <v>24.49</v>
      </c>
      <c r="DX6" s="22">
        <f t="shared" si="13"/>
        <v>18.18</v>
      </c>
      <c r="DY6" s="22">
        <f t="shared" si="13"/>
        <v>19.32</v>
      </c>
      <c r="DZ6" s="22">
        <f t="shared" si="13"/>
        <v>21.16</v>
      </c>
      <c r="EA6" s="22">
        <f t="shared" si="13"/>
        <v>22.72</v>
      </c>
      <c r="EB6" s="22">
        <f t="shared" si="13"/>
        <v>24.16</v>
      </c>
      <c r="EC6" s="21" t="str">
        <f>IF(EC7="","",IF(EC7="-","【-】","【"&amp;SUBSTITUTE(TEXT(EC7,"#,##0.00"),"-","△")&amp;"】"))</f>
        <v>【26.78】</v>
      </c>
      <c r="ED6" s="22">
        <f>IF(ED7="",NA(),ED7)</f>
        <v>0.69</v>
      </c>
      <c r="EE6" s="22">
        <f t="shared" ref="EE6:EM6" si="14">IF(EE7="",NA(),EE7)</f>
        <v>0.53</v>
      </c>
      <c r="EF6" s="22">
        <f t="shared" si="14"/>
        <v>0.75</v>
      </c>
      <c r="EG6" s="22">
        <f t="shared" si="14"/>
        <v>0.28000000000000003</v>
      </c>
      <c r="EH6" s="21">
        <f t="shared" si="14"/>
        <v>0</v>
      </c>
      <c r="EI6" s="22">
        <f t="shared" si="14"/>
        <v>0.56999999999999995</v>
      </c>
      <c r="EJ6" s="22">
        <f t="shared" si="14"/>
        <v>0.52</v>
      </c>
      <c r="EK6" s="22">
        <f t="shared" si="14"/>
        <v>0.48</v>
      </c>
      <c r="EL6" s="22">
        <f t="shared" si="14"/>
        <v>0.48</v>
      </c>
      <c r="EM6" s="22">
        <f t="shared" si="14"/>
        <v>0.46</v>
      </c>
      <c r="EN6" s="21" t="str">
        <f>IF(EN7="","",IF(EN7="-","【-】","【"&amp;SUBSTITUTE(TEXT(EN7,"#,##0.00"),"-","△")&amp;"】"))</f>
        <v>【0.59】</v>
      </c>
    </row>
    <row r="7" spans="1:144" s="23" customFormat="1" x14ac:dyDescent="0.2">
      <c r="A7" s="15"/>
      <c r="B7" s="24">
        <v>2024</v>
      </c>
      <c r="C7" s="24">
        <v>234478</v>
      </c>
      <c r="D7" s="24">
        <v>46</v>
      </c>
      <c r="E7" s="24">
        <v>1</v>
      </c>
      <c r="F7" s="24">
        <v>0</v>
      </c>
      <c r="G7" s="24">
        <v>1</v>
      </c>
      <c r="H7" s="24" t="s">
        <v>93</v>
      </c>
      <c r="I7" s="24" t="s">
        <v>94</v>
      </c>
      <c r="J7" s="24" t="s">
        <v>95</v>
      </c>
      <c r="K7" s="24" t="s">
        <v>96</v>
      </c>
      <c r="L7" s="24" t="s">
        <v>97</v>
      </c>
      <c r="M7" s="24" t="s">
        <v>98</v>
      </c>
      <c r="N7" s="25" t="s">
        <v>99</v>
      </c>
      <c r="O7" s="25">
        <v>95.1</v>
      </c>
      <c r="P7" s="25">
        <v>99.96</v>
      </c>
      <c r="Q7" s="25">
        <v>2530</v>
      </c>
      <c r="R7" s="25">
        <v>43399</v>
      </c>
      <c r="S7" s="25">
        <v>26.37</v>
      </c>
      <c r="T7" s="25">
        <v>1645.77</v>
      </c>
      <c r="U7" s="25">
        <v>43294</v>
      </c>
      <c r="V7" s="25">
        <v>25.82</v>
      </c>
      <c r="W7" s="25">
        <v>1676.76</v>
      </c>
      <c r="X7" s="25">
        <v>116.64</v>
      </c>
      <c r="Y7" s="25">
        <v>117.31</v>
      </c>
      <c r="Z7" s="25">
        <v>112.37</v>
      </c>
      <c r="AA7" s="25">
        <v>109.06</v>
      </c>
      <c r="AB7" s="25">
        <v>105.08</v>
      </c>
      <c r="AC7" s="25">
        <v>108.83</v>
      </c>
      <c r="AD7" s="25">
        <v>109.23</v>
      </c>
      <c r="AE7" s="25">
        <v>108.04</v>
      </c>
      <c r="AF7" s="25">
        <v>107.49</v>
      </c>
      <c r="AG7" s="25">
        <v>107.15</v>
      </c>
      <c r="AH7" s="25">
        <v>107.26</v>
      </c>
      <c r="AI7" s="25">
        <v>0</v>
      </c>
      <c r="AJ7" s="25">
        <v>0</v>
      </c>
      <c r="AK7" s="25">
        <v>0</v>
      </c>
      <c r="AL7" s="25">
        <v>0</v>
      </c>
      <c r="AM7" s="25">
        <v>0</v>
      </c>
      <c r="AN7" s="25">
        <v>4.34</v>
      </c>
      <c r="AO7" s="25">
        <v>4.6900000000000004</v>
      </c>
      <c r="AP7" s="25">
        <v>4.72</v>
      </c>
      <c r="AQ7" s="25">
        <v>5.76</v>
      </c>
      <c r="AR7" s="25">
        <v>4.74</v>
      </c>
      <c r="AS7" s="25">
        <v>1.61</v>
      </c>
      <c r="AT7" s="25">
        <v>698.85</v>
      </c>
      <c r="AU7" s="25">
        <v>605.05999999999995</v>
      </c>
      <c r="AV7" s="25">
        <v>486.1</v>
      </c>
      <c r="AW7" s="25">
        <v>716.7</v>
      </c>
      <c r="AX7" s="25">
        <v>862.11</v>
      </c>
      <c r="AY7" s="25">
        <v>327.77</v>
      </c>
      <c r="AZ7" s="25">
        <v>338.02</v>
      </c>
      <c r="BA7" s="25">
        <v>345.94</v>
      </c>
      <c r="BB7" s="25">
        <v>329.7</v>
      </c>
      <c r="BC7" s="25">
        <v>319.99</v>
      </c>
      <c r="BD7" s="25">
        <v>239.69</v>
      </c>
      <c r="BE7" s="25">
        <v>17.45</v>
      </c>
      <c r="BF7" s="25">
        <v>11.68</v>
      </c>
      <c r="BG7" s="25">
        <v>6.99</v>
      </c>
      <c r="BH7" s="25">
        <v>23.76</v>
      </c>
      <c r="BI7" s="25">
        <v>28.45</v>
      </c>
      <c r="BJ7" s="25">
        <v>397.1</v>
      </c>
      <c r="BK7" s="25">
        <v>379.91</v>
      </c>
      <c r="BL7" s="25">
        <v>386.61</v>
      </c>
      <c r="BM7" s="25">
        <v>381.56</v>
      </c>
      <c r="BN7" s="25">
        <v>365.55</v>
      </c>
      <c r="BO7" s="25">
        <v>264.86</v>
      </c>
      <c r="BP7" s="25">
        <v>112.02</v>
      </c>
      <c r="BQ7" s="25">
        <v>115.02</v>
      </c>
      <c r="BR7" s="25">
        <v>98.83</v>
      </c>
      <c r="BS7" s="25">
        <v>97.63</v>
      </c>
      <c r="BT7" s="25">
        <v>101.54</v>
      </c>
      <c r="BU7" s="25">
        <v>95.79</v>
      </c>
      <c r="BV7" s="25">
        <v>98.3</v>
      </c>
      <c r="BW7" s="25">
        <v>93.82</v>
      </c>
      <c r="BX7" s="25">
        <v>95.04</v>
      </c>
      <c r="BY7" s="25">
        <v>95.42</v>
      </c>
      <c r="BZ7" s="25">
        <v>97.59</v>
      </c>
      <c r="CA7" s="25">
        <v>117.91</v>
      </c>
      <c r="CB7" s="25">
        <v>119.21</v>
      </c>
      <c r="CC7" s="25">
        <v>125.7</v>
      </c>
      <c r="CD7" s="25">
        <v>130.82</v>
      </c>
      <c r="CE7" s="25">
        <v>134.53</v>
      </c>
      <c r="CF7" s="25">
        <v>171.13</v>
      </c>
      <c r="CG7" s="25">
        <v>173.7</v>
      </c>
      <c r="CH7" s="25">
        <v>178.94</v>
      </c>
      <c r="CI7" s="25">
        <v>180.19</v>
      </c>
      <c r="CJ7" s="25">
        <v>184.25</v>
      </c>
      <c r="CK7" s="25">
        <v>181.66</v>
      </c>
      <c r="CL7" s="25">
        <v>61.71</v>
      </c>
      <c r="CM7" s="25">
        <v>61.05</v>
      </c>
      <c r="CN7" s="25">
        <v>60.42</v>
      </c>
      <c r="CO7" s="25">
        <v>59.26</v>
      </c>
      <c r="CP7" s="25">
        <v>59.01</v>
      </c>
      <c r="CQ7" s="25">
        <v>60.12</v>
      </c>
      <c r="CR7" s="25">
        <v>60.34</v>
      </c>
      <c r="CS7" s="25">
        <v>59.54</v>
      </c>
      <c r="CT7" s="25">
        <v>59.26</v>
      </c>
      <c r="CU7" s="25">
        <v>60.44</v>
      </c>
      <c r="CV7" s="25">
        <v>60.21</v>
      </c>
      <c r="CW7" s="25">
        <v>94.25</v>
      </c>
      <c r="CX7" s="25">
        <v>94.78</v>
      </c>
      <c r="CY7" s="25">
        <v>94.8</v>
      </c>
      <c r="CZ7" s="25">
        <v>94.33</v>
      </c>
      <c r="DA7" s="25">
        <v>94.15</v>
      </c>
      <c r="DB7" s="25">
        <v>84.24</v>
      </c>
      <c r="DC7" s="25">
        <v>84.19</v>
      </c>
      <c r="DD7" s="25">
        <v>83.93</v>
      </c>
      <c r="DE7" s="25">
        <v>83.84</v>
      </c>
      <c r="DF7" s="25">
        <v>83.39</v>
      </c>
      <c r="DG7" s="25">
        <v>89.21</v>
      </c>
      <c r="DH7" s="25">
        <v>46.49</v>
      </c>
      <c r="DI7" s="25">
        <v>47.68</v>
      </c>
      <c r="DJ7" s="25">
        <v>47.68</v>
      </c>
      <c r="DK7" s="25">
        <v>48.65</v>
      </c>
      <c r="DL7" s="25">
        <v>49.45</v>
      </c>
      <c r="DM7" s="25">
        <v>48.83</v>
      </c>
      <c r="DN7" s="25">
        <v>49.96</v>
      </c>
      <c r="DO7" s="25">
        <v>50.82</v>
      </c>
      <c r="DP7" s="25">
        <v>51.82</v>
      </c>
      <c r="DQ7" s="25">
        <v>52.53</v>
      </c>
      <c r="DR7" s="25">
        <v>52.41</v>
      </c>
      <c r="DS7" s="25">
        <v>22.65</v>
      </c>
      <c r="DT7" s="25">
        <v>22.67</v>
      </c>
      <c r="DU7" s="25">
        <v>23.62</v>
      </c>
      <c r="DV7" s="25">
        <v>24.58</v>
      </c>
      <c r="DW7" s="25">
        <v>24.49</v>
      </c>
      <c r="DX7" s="25">
        <v>18.18</v>
      </c>
      <c r="DY7" s="25">
        <v>19.32</v>
      </c>
      <c r="DZ7" s="25">
        <v>21.16</v>
      </c>
      <c r="EA7" s="25">
        <v>22.72</v>
      </c>
      <c r="EB7" s="25">
        <v>24.16</v>
      </c>
      <c r="EC7" s="25">
        <v>26.78</v>
      </c>
      <c r="ED7" s="25">
        <v>0.69</v>
      </c>
      <c r="EE7" s="25">
        <v>0.53</v>
      </c>
      <c r="EF7" s="25">
        <v>0.75</v>
      </c>
      <c r="EG7" s="25">
        <v>0.28000000000000003</v>
      </c>
      <c r="EH7" s="25">
        <v>0</v>
      </c>
      <c r="EI7" s="25">
        <v>0.56999999999999995</v>
      </c>
      <c r="EJ7" s="25">
        <v>0.52</v>
      </c>
      <c r="EK7" s="25">
        <v>0.48</v>
      </c>
      <c r="EL7" s="25">
        <v>0.48</v>
      </c>
      <c r="EM7" s="25">
        <v>0.46</v>
      </c>
      <c r="EN7" s="25">
        <v>0.59</v>
      </c>
    </row>
    <row r="8" spans="1:144" x14ac:dyDescent="0.2"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7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7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7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7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7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7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7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7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7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7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7"/>
    </row>
    <row r="9" spans="1:144" x14ac:dyDescent="0.2">
      <c r="A9" s="28"/>
      <c r="B9" s="28" t="s">
        <v>100</v>
      </c>
      <c r="C9" s="28" t="s">
        <v>101</v>
      </c>
      <c r="D9" s="28" t="s">
        <v>102</v>
      </c>
      <c r="E9" s="28" t="s">
        <v>103</v>
      </c>
      <c r="F9" s="28" t="s">
        <v>104</v>
      </c>
      <c r="X9" s="26"/>
      <c r="Y9" s="26"/>
      <c r="Z9" s="26"/>
      <c r="AA9" s="26"/>
      <c r="AB9" s="26"/>
      <c r="AC9" s="26"/>
      <c r="AD9" s="26"/>
      <c r="AE9" s="26"/>
      <c r="AF9" s="26"/>
      <c r="AG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D9" s="26"/>
      <c r="EE9" s="26"/>
      <c r="EF9" s="26"/>
      <c r="EG9" s="26"/>
      <c r="EH9" s="26"/>
      <c r="EI9" s="26"/>
      <c r="EJ9" s="26"/>
      <c r="EK9" s="26"/>
      <c r="EL9" s="26"/>
      <c r="EM9" s="26"/>
    </row>
    <row r="10" spans="1:144" x14ac:dyDescent="0.2">
      <c r="A10" s="28" t="s">
        <v>44</v>
      </c>
      <c r="B10" s="29">
        <f>DATEVALUE($B7-B11&amp;"/1/"&amp;B12)</f>
        <v>37257</v>
      </c>
      <c r="C10" s="29">
        <f t="shared" ref="C10:F10" si="15">DATEVALUE($B7-C11&amp;"/1/"&amp;C12)</f>
        <v>37622</v>
      </c>
      <c r="D10" s="29">
        <f t="shared" si="15"/>
        <v>37987</v>
      </c>
      <c r="E10" s="29">
        <f t="shared" si="15"/>
        <v>38353</v>
      </c>
      <c r="F10" s="29">
        <f t="shared" si="15"/>
        <v>38718</v>
      </c>
    </row>
    <row r="11" spans="1:144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105</v>
      </c>
    </row>
    <row r="12" spans="1:144" x14ac:dyDescent="0.2">
      <c r="B12">
        <v>1</v>
      </c>
      <c r="C12">
        <v>1</v>
      </c>
      <c r="D12">
        <v>1</v>
      </c>
      <c r="E12">
        <v>1</v>
      </c>
      <c r="F12">
        <v>1</v>
      </c>
      <c r="G12" t="s">
        <v>106</v>
      </c>
    </row>
    <row r="13" spans="1:144" x14ac:dyDescent="0.2">
      <c r="B13" t="s">
        <v>107</v>
      </c>
      <c r="C13" t="s">
        <v>107</v>
      </c>
      <c r="D13" t="s">
        <v>108</v>
      </c>
      <c r="E13" t="s">
        <v>107</v>
      </c>
      <c r="F13" t="s">
        <v>107</v>
      </c>
      <c r="G13" t="s">
        <v>109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Printed>2026-02-03T02:47:59Z</cp:lastPrinted>
  <dcterms:created xsi:type="dcterms:W3CDTF">2025-12-12T09:18:38Z</dcterms:created>
  <dcterms:modified xsi:type="dcterms:W3CDTF">2026-02-17T00:46:16Z</dcterms:modified>
  <cp:category/>
</cp:coreProperties>
</file>