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C24D68C2-4A5F-4DEC-A019-0852E2713486}" xr6:coauthVersionLast="47" xr6:coauthVersionMax="47" xr10:uidLastSave="{00000000-0000-0000-0000-000000000000}"/>
  <workbookProtection workbookAlgorithmName="SHA-512" workbookHashValue="96fhKtqGBr27hZu78XzWHrO8CduBQgI6eenbWMTOhu0AOJBrAz99+XhRXtZxm/iBubQMQYNyglBnGRobIK937Q==" workbookSaltValue="yvBROG+uAiUndxCGINvHDA==" workbookSpinCount="100000" lockStructure="1"/>
  <bookViews>
    <workbookView xWindow="10" yWindow="1900" windowWidth="22550" windowHeight="1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BB10" i="4"/>
  <c r="AT10" i="4"/>
  <c r="AL10" i="4"/>
  <c r="W10" i="4"/>
  <c r="I10" i="4"/>
  <c r="B10" i="4"/>
  <c r="P8" i="4"/>
  <c r="I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<sst xmlns="http://schemas.openxmlformats.org/spreadsheetml/2006/main" count="231" uniqueCount="115">
  <si>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</si>
  <si>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</si>
  <si>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</si>
  <si>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</si>
  <si>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</si>
  <si>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</si>
  <si>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</si>
  <si>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</si>
  <si>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</si>
  <si>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</si>
  <si>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</si>
  <si>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</si>
  <si>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</si>
  <si>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</si>
  <si>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</si>
  <si>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</si>
  <si>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</si>
  <si>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</si>
  <si>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</si>
  <si>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</si>
  <si>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</si>
  <si>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</si>
  <si>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</si>
  <si>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</si>
  <si>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</si>
  <si>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</si>
  <si>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</si>
  <si>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</si>
  <si>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</si>
  <si>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</si>
  <si>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</si>
  <si>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</si>
  <si>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</si>
  <si>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</si>
  <si>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</si>
  <si>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</si>
  <si>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</si>
  <si>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</si>
  <si>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</si>
  <si>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</si>
  <si>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</si>
  <si>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</si>
  <si>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</si>
  <si>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</si>
  <si>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</si>
  <si>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</si>
  <si>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</si>
  <si>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</si>
  <si>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</si>
  <si>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</si>
  <si>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</si>
  <si>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</si>
  <si>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</si>
  <si>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</si>
  <si>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</si>
  <si>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</si>
  <si>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</si>
  <si>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</si>
  <si>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</si>
  <si>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</si>
  <si>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</si>
  <si>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</si>
  <si>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</si>
  <si>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</si>
  <si>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</si>
  <si>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</si>
  <si>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</si>
  <si>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</si>
  <si>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</si>
  <si>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</si>
  <si>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</si>
  <si>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</si>
  <si>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</si>
  <si>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</si>
  <si>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</si>
  <si>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</si>
  <si>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</si>
  <si>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</si>
  <si>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</si>
  <si>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</si>
  <si>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</si>
  <si>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</si>
  <si>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</si>
  <si>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</si>
  <si>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</si>
  <si>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</si>
  <si>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</si>
  <si>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</si>
  <si>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</si>
  <si>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</si>
  <si>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</si>
  <si>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</si>
  <si>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</si>
  <si>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海部南部水道企業団</t>
  </si>
  <si>
    <t>法適用</t>
  </si>
  <si>
    <t>水道事業</t>
  </si>
  <si>
    <t>末端給水事業</t>
  </si>
  <si>
    <t>A4</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</si>
  <si>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</si>
  <si>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</si>
  <si>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</si>
  <si>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</si>
  <si>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</si>
  <si>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</si>
  <si>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</si>
  <si>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</si>
  <si>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</si>
  <si>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</si>
  <si>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</si>
  <si>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</si>
  <si>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</si>
  <si>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</si>
  <si>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r>
      <rPr>
        <sz val="11"/>
        <rFont val="ＭＳ ゴシック"/>
        <family val="3"/>
        <charset val="128"/>
      </rPr>
      <t>①経営収支比率につきまして、前年度より0.62ポイントの減少となったものの、100％を超えており黒字経営を維持しております。また、⑤料金回収率は、物価高騰支援対策としての基本料金減免措置が前年度に比べ縮小されたことにより、給水収益が増加したため、大幅な増加となりました。</t>
    </r>
    <r>
      <rPr>
        <sz val="11"/>
        <color rgb="FFFF0000"/>
        <rFont val="ＭＳ ゴシック"/>
        <family val="3"/>
        <charset val="128"/>
      </rPr>
      <t xml:space="preserve">
</t>
    </r>
    <r>
      <rPr>
        <sz val="11"/>
        <rFont val="ＭＳ ゴシック"/>
        <family val="3"/>
        <charset val="128"/>
      </rPr>
      <t>②累積欠損比率は0％を維持しておりますが、給水人口の減少がもたらす影響については注視する必要があります。</t>
    </r>
    <r>
      <rPr>
        <sz val="11"/>
        <color rgb="FFFF0000"/>
        <rFont val="ＭＳ ゴシック"/>
        <family val="3"/>
        <charset val="128"/>
      </rPr>
      <t xml:space="preserve">
</t>
    </r>
    <r>
      <rPr>
        <sz val="11"/>
        <rFont val="ＭＳ ゴシック"/>
        <family val="3"/>
        <charset val="128"/>
      </rPr>
      <t>③流動比率は100％を超えており、債務に対する支払い能力を十分に有していると思われます。なお、年度末における未払金の減少に伴い、前年度より14.81ポイントの増加となりました。</t>
    </r>
    <r>
      <rPr>
        <sz val="11"/>
        <color rgb="FFFF0000"/>
        <rFont val="ＭＳ ゴシック"/>
        <family val="3"/>
        <charset val="128"/>
      </rPr>
      <t xml:space="preserve">
</t>
    </r>
    <r>
      <rPr>
        <sz val="11"/>
        <rFont val="ＭＳ ゴシック"/>
        <family val="3"/>
        <charset val="128"/>
      </rPr>
      <t>④企業債残高対給水収益比率は、企業債を発行したものの、物価高騰支援対策としての基本料金減免措置が前年度に比べ縮小されたことにより、給水収益が増加したため、4.19ポイント減少しました。また、類似団体と比較しても数値は低く、企業債への依存度が低いと言えます。
⑥給水原価は、有収水量が減少したものの、経常費用も減少したため、前年度より0.33ポイント減少しました。
⑦施設利用率は、年間配水量の増加に伴い前年度より0.47ポイントの増加となりました。</t>
    </r>
    <r>
      <rPr>
        <sz val="11"/>
        <color rgb="FFFF0000"/>
        <rFont val="ＭＳ ゴシック"/>
        <family val="3"/>
        <charset val="128"/>
      </rPr>
      <t xml:space="preserve">
</t>
    </r>
    <r>
      <rPr>
        <sz val="11"/>
        <rFont val="ＭＳ ゴシック"/>
        <family val="3"/>
        <charset val="128"/>
      </rPr>
      <t>⑧有収率は前年度より1.46ポイントの減少となりました。しかし、類似団体と比較しても高い数値を示していることから、施設の稼働状況が収益に結びついていると考えられます。</t>
    </r>
    <rPh sb="28" eb="30">
      <t>ゲンショウ</t>
    </rPh>
    <rPh sb="41" eb="42">
      <t>コ</t>
    </rPh>
    <rPh sb="48" eb="50">
      <t>ケイエイ</t>
    </rPh>
    <rPh sb="51" eb="53">
      <t>イジ</t>
    </rPh>
    <rPh sb="64" eb="66">
      <t>リョウキン</t>
    </rPh>
    <rPh sb="66" eb="69">
      <t>カイシュウリツ</t>
    </rPh>
    <rPh sb="85" eb="89">
      <t>キホンリョウキン</t>
    </rPh>
    <rPh sb="89" eb="93">
      <t>ゲンメンソチ</t>
    </rPh>
    <rPh sb="94" eb="97">
      <t>ゼンネンド</t>
    </rPh>
    <rPh sb="98" eb="99">
      <t>クラ</t>
    </rPh>
    <rPh sb="100" eb="102">
      <t>シュクショウ</t>
    </rPh>
    <rPh sb="111" eb="115">
      <t>キュウスイシュウエキ</t>
    </rPh>
    <rPh sb="116" eb="118">
      <t>ゾウカ</t>
    </rPh>
    <rPh sb="123" eb="125">
      <t>オオハバ</t>
    </rPh>
    <rPh sb="126" eb="128">
      <t>ゾウカ</t>
    </rPh>
    <rPh sb="135" eb="137">
      <t>ルイセキ</t>
    </rPh>
    <rPh sb="137" eb="139">
      <t>ケッソン</t>
    </rPh>
    <rPh sb="139" eb="141">
      <t>ヒリツ</t>
    </rPh>
    <rPh sb="145" eb="147">
      <t>イジ</t>
    </rPh>
    <rPh sb="163" eb="164">
      <t>トモナ</t>
    </rPh>
    <rPh sb="169" eb="171">
      <t>エイキョウ</t>
    </rPh>
    <rPh sb="174" eb="176">
      <t>チュウシ</t>
    </rPh>
    <rPh sb="178" eb="180">
      <t>ヒツヨウ</t>
    </rPh>
    <rPh sb="234" eb="236">
      <t>ネンド</t>
    </rPh>
    <rPh sb="236" eb="237">
      <t>マツ</t>
    </rPh>
    <rPh sb="247" eb="249">
      <t>ゲンショウ</t>
    </rPh>
    <rPh sb="269" eb="270">
      <t>カ</t>
    </rPh>
    <rPh sb="297" eb="298">
      <t>ナラ</t>
    </rPh>
    <rPh sb="305" eb="313">
      <t>ブッカコウトウシエンタイサク</t>
    </rPh>
    <rPh sb="321" eb="323">
      <t>ソチ</t>
    </rPh>
    <rPh sb="326" eb="329">
      <t>ゼンネンド</t>
    </rPh>
    <rPh sb="330" eb="331">
      <t>クラ</t>
    </rPh>
    <rPh sb="332" eb="334">
      <t>シュクショウ</t>
    </rPh>
    <rPh sb="343" eb="345">
      <t>シュウエキ</t>
    </rPh>
    <rPh sb="348" eb="350">
      <t>ゾウカ</t>
    </rPh>
    <rPh sb="363" eb="365">
      <t>ゲンショウ</t>
    </rPh>
    <rPh sb="380" eb="382">
      <t>スウチ</t>
    </rPh>
    <rPh sb="401" eb="402">
      <t>イ</t>
    </rPh>
    <rPh sb="419" eb="421">
      <t>ゲンショウ</t>
    </rPh>
    <rPh sb="427" eb="431">
      <t>ケイジョウヒヨウ</t>
    </rPh>
    <rPh sb="432" eb="434">
      <t>ゲンショウ</t>
    </rPh>
    <rPh sb="452" eb="454">
      <t>ゲンショウ</t>
    </rPh>
    <rPh sb="474" eb="476">
      <t>ゾウカ</t>
    </rPh>
    <rPh sb="493" eb="495">
      <t>ゾウカ</t>
    </rPh>
    <rPh sb="522" eb="524">
      <t>ゲンショウ</t>
    </rPh>
    <phoneticPr fontId="4"/>
  </si>
  <si>
    <r>
      <rPr>
        <sz val="11"/>
        <rFont val="ＭＳ ゴシック"/>
        <family val="3"/>
        <charset val="128"/>
      </rPr>
      <t>①有形固定資産減価償却率は増加傾向にあることから、適切な更新計画に基づいた老朽化施設の更新に努める必要があります。</t>
    </r>
    <r>
      <rPr>
        <sz val="11"/>
        <color rgb="FFFF0000"/>
        <rFont val="ＭＳ ゴシック"/>
        <family val="3"/>
        <charset val="128"/>
      </rPr>
      <t xml:space="preserve">
</t>
    </r>
    <r>
      <rPr>
        <sz val="11"/>
        <rFont val="ＭＳ ゴシック"/>
        <family val="3"/>
        <charset val="128"/>
      </rPr>
      <t>また、類似団体と比較して、③管路更新率は良好な値を示しているものの、②管路経年比率は増加傾向にあり、施設の老朽化に対して更新ペースが追い付いていないと言えます。</t>
    </r>
    <r>
      <rPr>
        <sz val="11"/>
        <color rgb="FFFF0000"/>
        <rFont val="ＭＳ ゴシック"/>
        <family val="3"/>
        <charset val="128"/>
      </rPr>
      <t xml:space="preserve">
</t>
    </r>
    <r>
      <rPr>
        <sz val="11"/>
        <rFont val="ＭＳ ゴシック"/>
        <family val="3"/>
        <charset val="128"/>
      </rPr>
      <t>今後は、経営戦略（令和２年度策定、令和７年度改定）に基づいて、施設の長寿命化やダウンサイジング等、効率的に更新を進めていく必要があります。</t>
    </r>
    <rPh sb="25" eb="27">
      <t>テキセツ</t>
    </rPh>
    <rPh sb="133" eb="134">
      <t>イ</t>
    </rPh>
    <rPh sb="143" eb="147">
      <t>ケイエイセンリャク</t>
    </rPh>
    <rPh sb="148" eb="150">
      <t>レイワ</t>
    </rPh>
    <rPh sb="151" eb="153">
      <t>ネンド</t>
    </rPh>
    <rPh sb="153" eb="155">
      <t>サクテイ</t>
    </rPh>
    <rPh sb="156" eb="158">
      <t>レイワ</t>
    </rPh>
    <rPh sb="159" eb="161">
      <t>ネンド</t>
    </rPh>
    <rPh sb="161" eb="163">
      <t>カイテイ</t>
    </rPh>
    <rPh sb="165" eb="166">
      <t>モト</t>
    </rPh>
    <rPh sb="170" eb="172">
      <t>シセツ</t>
    </rPh>
    <rPh sb="186" eb="187">
      <t>トウ</t>
    </rPh>
    <rPh sb="188" eb="191">
      <t>コウリツテキ</t>
    </rPh>
    <rPh sb="192" eb="194">
      <t>コウシン</t>
    </rPh>
    <rPh sb="195" eb="196">
      <t>スス</t>
    </rPh>
    <rPh sb="200" eb="202">
      <t>ヒツヨウ</t>
    </rPh>
    <phoneticPr fontId="4"/>
  </si>
  <si>
    <r>
      <rPr>
        <sz val="11"/>
        <rFont val="ＭＳ ゴシック"/>
        <family val="3"/>
        <charset val="128"/>
      </rPr>
      <t>経営の健全性や効率性については、比較的良好な状態である一方で、給水人口が年々減少しており、水需要の低迷に伴う給水収益の減収や物価の高騰が将来的に経営環境を圧迫するものと考えられます。</t>
    </r>
    <r>
      <rPr>
        <sz val="11"/>
        <color rgb="FFFF0000"/>
        <rFont val="ＭＳ ゴシック"/>
        <family val="3"/>
        <charset val="128"/>
      </rPr>
      <t xml:space="preserve">
</t>
    </r>
    <r>
      <rPr>
        <sz val="11"/>
        <rFont val="ＭＳ ゴシック"/>
        <family val="3"/>
        <charset val="128"/>
      </rPr>
      <t>また、施設及び管路の老朽化が進行中であり、更新事業費が増加すると思われることから、投資と財政の収支均衡を図りながら経費削減に努めつつ、経営戦略（令和２年度策定、令和７年度改定）に基づいて、健全経営に努める必要があります。</t>
    </r>
    <rPh sb="5" eb="6">
      <t>セイ</t>
    </rPh>
    <rPh sb="22" eb="24">
      <t>ジョウタイ</t>
    </rPh>
    <rPh sb="31" eb="33">
      <t>キュウスイ</t>
    </rPh>
    <rPh sb="33" eb="35">
      <t>ジンコウ</t>
    </rPh>
    <rPh sb="36" eb="38">
      <t>ネンネン</t>
    </rPh>
    <rPh sb="38" eb="40">
      <t>ゲンショウ</t>
    </rPh>
    <rPh sb="59" eb="61">
      <t>ゲンシュウ</t>
    </rPh>
    <rPh sb="62" eb="64">
      <t>ブッカ</t>
    </rPh>
    <rPh sb="65" eb="67">
      <t>コウトウ</t>
    </rPh>
    <rPh sb="68" eb="71">
      <t>ショウライテキ</t>
    </rPh>
    <rPh sb="77" eb="79">
      <t>アッパク</t>
    </rPh>
    <rPh sb="84" eb="85">
      <t>カンガ</t>
    </rPh>
    <rPh sb="119" eb="121">
      <t>ゾウカ</t>
    </rPh>
    <rPh sb="133" eb="135">
      <t>トウシ</t>
    </rPh>
    <rPh sb="136" eb="138">
      <t>ザイセイ</t>
    </rPh>
    <rPh sb="139" eb="143">
      <t>シュウシキンコウ</t>
    </rPh>
    <rPh sb="144" eb="145">
      <t>ハカ</t>
    </rPh>
    <rPh sb="151" eb="153">
      <t>サクテイ</t>
    </rPh>
    <rPh sb="154" eb="156">
      <t>レイワ</t>
    </rPh>
    <rPh sb="157" eb="159">
      <t>ネンド</t>
    </rPh>
    <rPh sb="159" eb="161">
      <t>コウシン</t>
    </rPh>
    <rPh sb="161" eb="163">
      <t>ヨテイ</t>
    </rPh>
    <rPh sb="177" eb="179">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</si>
</sst>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1.17</c:v>
                </c:pt>
                <c:pt idx="1">
                  <c:v>1.03</c:v>
                </c:pt>
                <c:pt idx="2">
                  <c:v>1.1000000000000001</c:v>
                </c:pt>
                <c:pt idx="3">
                  <c:v>0.85</c:v>
                </c:pt>
                <c:pt idx="4">
                  <c:v>0.95</c:v>
                </c:pt>
              </c:numCache>
            </c:numRef>
          </c:val>
          <c:extLst>
            <c:ext xmlns:c16="http://schemas.microsoft.com/office/drawing/2014/chart" uri="{C3380CC4-5D6E-409C-BE32-E72D297353CC}">
              <c16:uniqueId val="{00000000-340F-4D29-BF70-96006996C83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340F-4D29-BF70-96006996C83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48.83</c:v>
                </c:pt>
                <c:pt idx="1">
                  <c:v>48.36</c:v>
                </c:pt>
                <c:pt idx="2">
                  <c:v>47.75</c:v>
                </c:pt>
                <c:pt idx="3">
                  <c:v>46.96</c:v>
                </c:pt>
                <c:pt idx="4">
                  <c:v>47.43</c:v>
                </c:pt>
              </c:numCache>
            </c:numRef>
          </c:val>
          <c:extLst>
            <c:ext xmlns:c16="http://schemas.microsoft.com/office/drawing/2014/chart" uri="{C3380CC4-5D6E-409C-BE32-E72D297353CC}">
              <c16:uniqueId val="{00000000-6231-4493-B2BB-B486B73AF39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6231-4493-B2BB-B486B73AF39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92.36</c:v>
                </c:pt>
                <c:pt idx="1">
                  <c:v>92.2</c:v>
                </c:pt>
                <c:pt idx="2">
                  <c:v>92.6</c:v>
                </c:pt>
                <c:pt idx="3">
                  <c:v>92.95</c:v>
                </c:pt>
                <c:pt idx="4">
                  <c:v>91.49</c:v>
                </c:pt>
              </c:numCache>
            </c:numRef>
          </c:val>
          <c:extLst>
            <c:ext xmlns:c16="http://schemas.microsoft.com/office/drawing/2014/chart" uri="{C3380CC4-5D6E-409C-BE32-E72D297353CC}">
              <c16:uniqueId val="{00000000-ADCB-425E-AB8D-D754127F2C2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DCB-425E-AB8D-D754127F2C2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100.02</c:v>
                </c:pt>
                <c:pt idx="1">
                  <c:v>113.66</c:v>
                </c:pt>
                <c:pt idx="2">
                  <c:v>112.83</c:v>
                </c:pt>
                <c:pt idx="3">
                  <c:v>112.31</c:v>
                </c:pt>
                <c:pt idx="4">
                  <c:v>111.69</c:v>
                </c:pt>
              </c:numCache>
            </c:numRef>
          </c:val>
          <c:extLst>
            <c:ext xmlns:c16="http://schemas.microsoft.com/office/drawing/2014/chart" uri="{C3380CC4-5D6E-409C-BE32-E72D297353CC}">
              <c16:uniqueId val="{00000000-DCD0-4475-9AB3-48BFF2FCCC5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DCD0-4475-9AB3-48BFF2FCCC5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51.86</c:v>
                </c:pt>
                <c:pt idx="1">
                  <c:v>53.01</c:v>
                </c:pt>
                <c:pt idx="2">
                  <c:v>54</c:v>
                </c:pt>
                <c:pt idx="3">
                  <c:v>54.98</c:v>
                </c:pt>
                <c:pt idx="4">
                  <c:v>55.72</c:v>
                </c:pt>
              </c:numCache>
            </c:numRef>
          </c:val>
          <c:extLst>
            <c:ext xmlns:c16="http://schemas.microsoft.com/office/drawing/2014/chart" uri="{C3380CC4-5D6E-409C-BE32-E72D297353CC}">
              <c16:uniqueId val="{00000000-5287-4310-AB3B-26061F20222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5287-4310-AB3B-26061F20222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21.22</c:v>
                </c:pt>
                <c:pt idx="1">
                  <c:v>22.79</c:v>
                </c:pt>
                <c:pt idx="2">
                  <c:v>23.37</c:v>
                </c:pt>
                <c:pt idx="3">
                  <c:v>24.08</c:v>
                </c:pt>
                <c:pt idx="4">
                  <c:v>25.26</c:v>
                </c:pt>
              </c:numCache>
            </c:numRef>
          </c:val>
          <c:extLst>
            <c:ext xmlns:c16="http://schemas.microsoft.com/office/drawing/2014/chart" uri="{C3380CC4-5D6E-409C-BE32-E72D297353CC}">
              <c16:uniqueId val="{00000000-0C11-4EE3-9497-006E86EBAC9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0C11-4EE3-9497-006E86EBAC9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20-4600-A481-5C226D34C77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F820-4600-A481-5C226D34C77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239.1</c:v>
                </c:pt>
                <c:pt idx="1">
                  <c:v>336.53</c:v>
                </c:pt>
                <c:pt idx="2">
                  <c:v>337.83</c:v>
                </c:pt>
                <c:pt idx="3">
                  <c:v>368.94</c:v>
                </c:pt>
                <c:pt idx="4">
                  <c:v>383.75</c:v>
                </c:pt>
              </c:numCache>
            </c:numRef>
          </c:val>
          <c:extLst>
            <c:ext xmlns:c16="http://schemas.microsoft.com/office/drawing/2014/chart" uri="{C3380CC4-5D6E-409C-BE32-E72D297353CC}">
              <c16:uniqueId val="{00000000-3DAB-4E48-A1F4-98E5EE172A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3DAB-4E48-A1F4-98E5EE172A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66.819999999999993</c:v>
                </c:pt>
                <c:pt idx="1">
                  <c:v>55.1</c:v>
                </c:pt>
                <c:pt idx="2">
                  <c:v>62.4</c:v>
                </c:pt>
                <c:pt idx="3">
                  <c:v>65.75</c:v>
                </c:pt>
                <c:pt idx="4">
                  <c:v>61.56</c:v>
                </c:pt>
              </c:numCache>
            </c:numRef>
          </c:val>
          <c:extLst>
            <c:ext xmlns:c16="http://schemas.microsoft.com/office/drawing/2014/chart" uri="{C3380CC4-5D6E-409C-BE32-E72D297353CC}">
              <c16:uniqueId val="{00000000-5962-44D2-83A3-9D3260DA5A3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5962-44D2-83A3-9D3260DA5A3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95.26</c:v>
                </c:pt>
                <c:pt idx="1">
                  <c:v>111.91</c:v>
                </c:pt>
                <c:pt idx="2">
                  <c:v>98.65</c:v>
                </c:pt>
                <c:pt idx="3">
                  <c:v>94.36</c:v>
                </c:pt>
                <c:pt idx="4">
                  <c:v>107.06</c:v>
                </c:pt>
              </c:numCache>
            </c:numRef>
          </c:val>
          <c:extLst>
            <c:ext xmlns:c16="http://schemas.microsoft.com/office/drawing/2014/chart" uri="{C3380CC4-5D6E-409C-BE32-E72D297353CC}">
              <c16:uniqueId val="{00000000-B95A-4957-86B2-05D61201A7E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B95A-4957-86B2-05D61201A7E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187.22</c:v>
                </c:pt>
                <c:pt idx="1">
                  <c:v>185.73</c:v>
                </c:pt>
                <c:pt idx="2">
                  <c:v>189.49</c:v>
                </c:pt>
                <c:pt idx="3">
                  <c:v>191.53</c:v>
                </c:pt>
                <c:pt idx="4">
                  <c:v>191.2</c:v>
                </c:pt>
              </c:numCache>
            </c:numRef>
          </c:val>
          <c:extLst>
            <c:ext xmlns:c16="http://schemas.microsoft.com/office/drawing/2014/chart" uri="{C3380CC4-5D6E-409C-BE32-E72D297353CC}">
              <c16:uniqueId val="{00000000-2E96-4D71-9D21-DF36C48F53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2E96-4D71-9D21-DF36C48F53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愛知県　海部南部水道企業団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87.69</v>
      </c>
      <c r="J10" s="46"/>
      <c r="K10" s="46"/>
      <c r="L10" s="46"/>
      <c r="M10" s="46"/>
      <c r="N10" s="46"/>
      <c r="O10" s="80"/>
      <c r="P10" s="47">
        <f>データ!$P$6</f>
        <v>100</v>
      </c>
      <c r="Q10" s="47"/>
      <c r="R10" s="47"/>
      <c r="S10" s="47"/>
      <c r="T10" s="47"/>
      <c r="U10" s="47"/>
      <c r="V10" s="47"/>
      <c r="W10" s="44">
        <f>データ!$Q$6</f>
        <v>3498</v>
      </c>
      <c r="X10" s="44"/>
      <c r="Y10" s="44"/>
      <c r="Z10" s="44"/>
      <c r="AA10" s="44"/>
      <c r="AB10" s="44"/>
      <c r="AC10" s="44"/>
      <c r="AD10" s="2"/>
      <c r="AE10" s="2"/>
      <c r="AF10" s="2"/>
      <c r="AG10" s="2"/>
      <c r="AH10" s="2"/>
      <c r="AI10" s="2"/>
      <c r="AJ10" s="2"/>
      <c r="AK10" s="2"/>
      <c r="AL10" s="44">
        <f>データ!$U$6</f>
        <v>84232</v>
      </c>
      <c r="AM10" s="44"/>
      <c r="AN10" s="44"/>
      <c r="AO10" s="44"/>
      <c r="AP10" s="44"/>
      <c r="AQ10" s="44"/>
      <c r="AR10" s="44"/>
      <c r="AS10" s="44"/>
      <c r="AT10" s="45">
        <f>データ!$V$6</f>
        <v>108.79</v>
      </c>
      <c r="AU10" s="46"/>
      <c r="AV10" s="46"/>
      <c r="AW10" s="46"/>
      <c r="AX10" s="46"/>
      <c r="AY10" s="46"/>
      <c r="AZ10" s="46"/>
      <c r="BA10" s="46"/>
      <c r="BB10" s="47">
        <f>データ!$W$6</f>
        <v>774.26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114</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QeXciZhGGirMMK8174X+6V1fkBEiVQrq9lL1BlPJgjLZFtfpZtlD0QSdBpMFhIHcHPWYE+wSb0mxPMDngb97A==" saltValue="EyBYid6PdD4qvcrilpKE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238325</v>
      </c>
      <c r="D6" s="20">
        <f t="shared" si="3"/>
        <v>46</v>
      </c>
      <c r="E6" s="20">
        <f t="shared" si="3"/>
        <v>1</v>
      </c>
      <c r="F6" s="20">
        <f t="shared" si="3"/>
        <v>0</v>
      </c>
      <c r="G6" s="20">
        <f t="shared" si="3"/>
        <v>1</v>
      </c>
      <c r="H6" s="20" t="str">
        <f t="shared" si="3"/>
        <v>愛知県　海部南部水道企業団</v>
      </c>
      <c r="I6" s="20" t="str">
        <f t="shared" si="3"/>
        <v>法適用</v>
      </c>
      <c r="J6" s="20" t="str">
        <f t="shared" si="3"/>
        <v>水道事業</v>
      </c>
      <c r="K6" s="20" t="str">
        <f t="shared" si="3"/>
        <v>末端給水事業</v>
      </c>
      <c r="L6" s="20" t="str">
        <f t="shared" si="3"/>
        <v>A4</v>
      </c>
      <c r="M6" s="20" t="str">
        <f t="shared" si="3"/>
        <v>自治体職員</v>
      </c>
      <c r="N6" s="21" t="str">
        <f t="shared" si="3"/>
        <v>-</v>
      </c>
      <c r="O6" s="21">
        <f t="shared" si="3"/>
        <v>87.69</v>
      </c>
      <c r="P6" s="21">
        <f t="shared" si="3"/>
        <v>100</v>
      </c>
      <c r="Q6" s="21">
        <f t="shared" si="3"/>
        <v>3498</v>
      </c>
      <c r="R6" s="21" t="str">
        <f t="shared" si="3"/>
        <v>-</v>
      </c>
      <c r="S6" s="21" t="str">
        <f t="shared" si="3"/>
        <v>-</v>
      </c>
      <c r="T6" s="21" t="str">
        <f t="shared" si="3"/>
        <v>-</v>
      </c>
      <c r="U6" s="21">
        <f t="shared" si="3"/>
        <v>84232</v>
      </c>
      <c r="V6" s="21">
        <f t="shared" si="3"/>
        <v>108.79</v>
      </c>
      <c r="W6" s="21">
        <f t="shared" si="3"/>
        <v>774.26</v>
      </c>
      <c r="X6" s="22">
        <f>IF(X7="",NA(),X7)</f>
        <v>100.02</v>
      </c>
      <c r="Y6" s="22">
        <f t="shared" ref="Y6:AG6" si="4">IF(Y7="",NA(),Y7)</f>
        <v>113.66</v>
      </c>
      <c r="Z6" s="22">
        <f t="shared" si="4"/>
        <v>112.83</v>
      </c>
      <c r="AA6" s="22">
        <f t="shared" si="4"/>
        <v>112.31</v>
      </c>
      <c r="AB6" s="22">
        <f t="shared" si="4"/>
        <v>111.69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239.1</v>
      </c>
      <c r="AU6" s="22">
        <f t="shared" ref="AU6:BC6" si="6">IF(AU7="",NA(),AU7)</f>
        <v>336.53</v>
      </c>
      <c r="AV6" s="22">
        <f t="shared" si="6"/>
        <v>337.83</v>
      </c>
      <c r="AW6" s="22">
        <f t="shared" si="6"/>
        <v>368.94</v>
      </c>
      <c r="AX6" s="22">
        <f t="shared" si="6"/>
        <v>383.75</v>
      </c>
      <c r="AY6" s="22">
        <f t="shared" si="6"/>
        <v>350.79</v>
      </c>
      <c r="AZ6" s="22">
        <f t="shared" si="6"/>
        <v>354.57</v>
      </c>
      <c r="BA6" s="22">
        <f t="shared" si="6"/>
        <v>357.74</v>
      </c>
      <c r="BB6" s="22">
        <f t="shared" si="6"/>
        <v>344.88</v>
      </c>
      <c r="BC6" s="22">
        <f t="shared" si="6"/>
        <v>326.02</v>
      </c>
      <c r="BD6" s="21" t="str">
        <f>IF(BD7="","",IF(BD7="-","【-】","【"&amp;SUBSTITUTE(TEXT(BD7,"#,##0.00"),"-","△")&amp;"】"))</f>
        <v>【239.69】</v>
      </c>
      <c r="BE6" s="22">
        <f>IF(BE7="",NA(),BE7)</f>
        <v>66.819999999999993</v>
      </c>
      <c r="BF6" s="22">
        <f t="shared" ref="BF6:BN6" si="7">IF(BF7="",NA(),BF7)</f>
        <v>55.1</v>
      </c>
      <c r="BG6" s="22">
        <f t="shared" si="7"/>
        <v>62.4</v>
      </c>
      <c r="BH6" s="22">
        <f t="shared" si="7"/>
        <v>65.75</v>
      </c>
      <c r="BI6" s="22">
        <f t="shared" si="7"/>
        <v>61.56</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95.26</v>
      </c>
      <c r="BQ6" s="22">
        <f t="shared" ref="BQ6:BY6" si="8">IF(BQ7="",NA(),BQ7)</f>
        <v>111.91</v>
      </c>
      <c r="BR6" s="22">
        <f t="shared" si="8"/>
        <v>98.65</v>
      </c>
      <c r="BS6" s="22">
        <f t="shared" si="8"/>
        <v>94.36</v>
      </c>
      <c r="BT6" s="22">
        <f t="shared" si="8"/>
        <v>107.06</v>
      </c>
      <c r="BU6" s="22">
        <f t="shared" si="8"/>
        <v>100.85</v>
      </c>
      <c r="BV6" s="22">
        <f t="shared" si="8"/>
        <v>103.79</v>
      </c>
      <c r="BW6" s="22">
        <f t="shared" si="8"/>
        <v>98.3</v>
      </c>
      <c r="BX6" s="22">
        <f t="shared" si="8"/>
        <v>98.89</v>
      </c>
      <c r="BY6" s="22">
        <f t="shared" si="8"/>
        <v>99.25</v>
      </c>
      <c r="BZ6" s="21" t="str">
        <f>IF(BZ7="","",IF(BZ7="-","【-】","【"&amp;SUBSTITUTE(TEXT(BZ7,"#,##0.00"),"-","△")&amp;"】"))</f>
        <v>【97.59】</v>
      </c>
      <c r="CA6" s="22">
        <f>IF(CA7="",NA(),CA7)</f>
        <v>187.22</v>
      </c>
      <c r="CB6" s="22">
        <f t="shared" ref="CB6:CJ6" si="9">IF(CB7="",NA(),CB7)</f>
        <v>185.73</v>
      </c>
      <c r="CC6" s="22">
        <f t="shared" si="9"/>
        <v>189.49</v>
      </c>
      <c r="CD6" s="22">
        <f t="shared" si="9"/>
        <v>191.53</v>
      </c>
      <c r="CE6" s="22">
        <f t="shared" si="9"/>
        <v>191.2</v>
      </c>
      <c r="CF6" s="22">
        <f t="shared" si="9"/>
        <v>167.1</v>
      </c>
      <c r="CG6" s="22">
        <f t="shared" si="9"/>
        <v>167.86</v>
      </c>
      <c r="CH6" s="22">
        <f t="shared" si="9"/>
        <v>173.68</v>
      </c>
      <c r="CI6" s="22">
        <f t="shared" si="9"/>
        <v>174.52</v>
      </c>
      <c r="CJ6" s="22">
        <f t="shared" si="9"/>
        <v>178.92</v>
      </c>
      <c r="CK6" s="21" t="str">
        <f>IF(CK7="","",IF(CK7="-","【-】","【"&amp;SUBSTITUTE(TEXT(CK7,"#,##0.00"),"-","△")&amp;"】"))</f>
        <v>【181.66】</v>
      </c>
      <c r="CL6" s="22">
        <f>IF(CL7="",NA(),CL7)</f>
        <v>48.83</v>
      </c>
      <c r="CM6" s="22">
        <f t="shared" ref="CM6:CU6" si="10">IF(CM7="",NA(),CM7)</f>
        <v>48.36</v>
      </c>
      <c r="CN6" s="22">
        <f t="shared" si="10"/>
        <v>47.75</v>
      </c>
      <c r="CO6" s="22">
        <f t="shared" si="10"/>
        <v>46.96</v>
      </c>
      <c r="CP6" s="22">
        <f t="shared" si="10"/>
        <v>47.43</v>
      </c>
      <c r="CQ6" s="22">
        <f t="shared" si="10"/>
        <v>59.91</v>
      </c>
      <c r="CR6" s="22">
        <f t="shared" si="10"/>
        <v>59.4</v>
      </c>
      <c r="CS6" s="22">
        <f t="shared" si="10"/>
        <v>59.24</v>
      </c>
      <c r="CT6" s="22">
        <f t="shared" si="10"/>
        <v>58.77</v>
      </c>
      <c r="CU6" s="22">
        <f t="shared" si="10"/>
        <v>59.17</v>
      </c>
      <c r="CV6" s="21" t="str">
        <f>IF(CV7="","",IF(CV7="-","【-】","【"&amp;SUBSTITUTE(TEXT(CV7,"#,##0.00"),"-","△")&amp;"】"))</f>
        <v>【60.21】</v>
      </c>
      <c r="CW6" s="22">
        <f>IF(CW7="",NA(),CW7)</f>
        <v>92.36</v>
      </c>
      <c r="CX6" s="22">
        <f t="shared" ref="CX6:DF6" si="11">IF(CX7="",NA(),CX7)</f>
        <v>92.2</v>
      </c>
      <c r="CY6" s="22">
        <f t="shared" si="11"/>
        <v>92.6</v>
      </c>
      <c r="CZ6" s="22">
        <f t="shared" si="11"/>
        <v>92.95</v>
      </c>
      <c r="DA6" s="22">
        <f t="shared" si="11"/>
        <v>91.49</v>
      </c>
      <c r="DB6" s="22">
        <f t="shared" si="11"/>
        <v>87.26</v>
      </c>
      <c r="DC6" s="22">
        <f t="shared" si="11"/>
        <v>87.57</v>
      </c>
      <c r="DD6" s="22">
        <f t="shared" si="11"/>
        <v>87.26</v>
      </c>
      <c r="DE6" s="22">
        <f t="shared" si="11"/>
        <v>86.95</v>
      </c>
      <c r="DF6" s="22">
        <f t="shared" si="11"/>
        <v>86.58</v>
      </c>
      <c r="DG6" s="21" t="str">
        <f>IF(DG7="","",IF(DG7="-","【-】","【"&amp;SUBSTITUTE(TEXT(DG7,"#,##0.00"),"-","△")&amp;"】"))</f>
        <v>【89.21】</v>
      </c>
      <c r="DH6" s="22">
        <f>IF(DH7="",NA(),DH7)</f>
        <v>51.86</v>
      </c>
      <c r="DI6" s="22">
        <f t="shared" ref="DI6:DQ6" si="12">IF(DI7="",NA(),DI7)</f>
        <v>53.01</v>
      </c>
      <c r="DJ6" s="22">
        <f t="shared" si="12"/>
        <v>54</v>
      </c>
      <c r="DK6" s="22">
        <f t="shared" si="12"/>
        <v>54.98</v>
      </c>
      <c r="DL6" s="22">
        <f t="shared" si="12"/>
        <v>55.72</v>
      </c>
      <c r="DM6" s="22">
        <f t="shared" si="12"/>
        <v>49.2</v>
      </c>
      <c r="DN6" s="22">
        <f t="shared" si="12"/>
        <v>50.01</v>
      </c>
      <c r="DO6" s="22">
        <f t="shared" si="12"/>
        <v>50.99</v>
      </c>
      <c r="DP6" s="22">
        <f t="shared" si="12"/>
        <v>51.79</v>
      </c>
      <c r="DQ6" s="22">
        <f t="shared" si="12"/>
        <v>52.02</v>
      </c>
      <c r="DR6" s="21" t="str">
        <f>IF(DR7="","",IF(DR7="-","【-】","【"&amp;SUBSTITUTE(TEXT(DR7,"#,##0.00"),"-","△")&amp;"】"))</f>
        <v>【52.41】</v>
      </c>
      <c r="DS6" s="22">
        <f>IF(DS7="",NA(),DS7)</f>
        <v>21.22</v>
      </c>
      <c r="DT6" s="22">
        <f t="shared" ref="DT6:EB6" si="13">IF(DT7="",NA(),DT7)</f>
        <v>22.79</v>
      </c>
      <c r="DU6" s="22">
        <f t="shared" si="13"/>
        <v>23.37</v>
      </c>
      <c r="DV6" s="22">
        <f t="shared" si="13"/>
        <v>24.08</v>
      </c>
      <c r="DW6" s="22">
        <f t="shared" si="13"/>
        <v>25.26</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1.17</v>
      </c>
      <c r="EE6" s="22">
        <f t="shared" ref="EE6:EM6" si="14">IF(EE7="",NA(),EE7)</f>
        <v>1.03</v>
      </c>
      <c r="EF6" s="22">
        <f t="shared" si="14"/>
        <v>1.1000000000000001</v>
      </c>
      <c r="EG6" s="22">
        <f t="shared" si="14"/>
        <v>0.85</v>
      </c>
      <c r="EH6" s="22">
        <f t="shared" si="14"/>
        <v>0.95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238325</v>
      </c>
      <c r="D7" s="24">
        <v>46</v>
      </c>
      <c r="E7" s="24">
        <v>1</v>
      </c>
      <c r="F7" s="24">
        <v>0</v>
      </c>
      <c r="G7" s="24">
        <v>1</v>
      </c>
      <c r="H7" s="24" t="s">
        <v>93</v>
      </c>
      <c r="I7" s="24" t="s">
        <v>94</v>
      </c>
      <c r="J7" s="24" t="s">
        <v>95</v>
      </c>
      <c r="K7" s="24" t="s">
        <v>96</v>
      </c>
      <c r="L7" s="24" t="s">
        <v>97</v>
      </c>
      <c r="M7" s="24" t="s">
        <v>98</v>
      </c>
      <c r="N7" s="25" t="s">
        <v>99</v>
      </c>
      <c r="O7" s="25">
        <v>87.69</v>
      </c>
      <c r="P7" s="25">
        <v>100</v>
      </c>
      <c r="Q7" s="25">
        <v>3498</v>
      </c>
      <c r="R7" s="25" t="s">
        <v>99</v>
      </c>
      <c r="S7" s="25" t="s">
        <v>99</v>
      </c>
      <c r="T7" s="25" t="s">
        <v>99</v>
      </c>
      <c r="U7" s="25">
        <v>84232</v>
      </c>
      <c r="V7" s="25">
        <v>108.79</v>
      </c>
      <c r="W7" s="25">
        <v>774.26</v>
      </c>
      <c r="X7" s="25">
        <v>100.02</v>
      </c>
      <c r="Y7" s="25">
        <v>113.66</v>
      </c>
      <c r="Z7" s="25">
        <v>112.83</v>
      </c>
      <c r="AA7" s="25">
        <v>112.31</v>
      </c>
      <c r="AB7" s="25">
        <v>111.69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239.1</v>
      </c>
      <c r="AU7" s="25">
        <v>336.53</v>
      </c>
      <c r="AV7" s="25">
        <v>337.83</v>
      </c>
      <c r="AW7" s="25">
        <v>368.94</v>
      </c>
      <c r="AX7" s="25">
        <v>383.75</v>
      </c>
      <c r="AY7" s="25">
        <v>350.79</v>
      </c>
      <c r="AZ7" s="25">
        <v>354.57</v>
      </c>
      <c r="BA7" s="25">
        <v>357.74</v>
      </c>
      <c r="BB7" s="25">
        <v>344.88</v>
      </c>
      <c r="BC7" s="25">
        <v>326.02</v>
      </c>
      <c r="BD7" s="25">
        <v>239.69</v>
      </c>
      <c r="BE7" s="25">
        <v>66.819999999999993</v>
      </c>
      <c r="BF7" s="25">
        <v>55.1</v>
      </c>
      <c r="BG7" s="25">
        <v>62.4</v>
      </c>
      <c r="BH7" s="25">
        <v>65.75</v>
      </c>
      <c r="BI7" s="25">
        <v>61.56</v>
      </c>
      <c r="BJ7" s="25">
        <v>322.92</v>
      </c>
      <c r="BK7" s="25">
        <v>303.45999999999998</v>
      </c>
      <c r="BL7" s="25">
        <v>307.27999999999997</v>
      </c>
      <c r="BM7" s="25">
        <v>304.02</v>
      </c>
      <c r="BN7" s="25">
        <v>300.54000000000002</v>
      </c>
      <c r="BO7" s="25">
        <v>264.86</v>
      </c>
      <c r="BP7" s="25">
        <v>95.26</v>
      </c>
      <c r="BQ7" s="25">
        <v>111.91</v>
      </c>
      <c r="BR7" s="25">
        <v>98.65</v>
      </c>
      <c r="BS7" s="25">
        <v>94.36</v>
      </c>
      <c r="BT7" s="25">
        <v>107.06</v>
      </c>
      <c r="BU7" s="25">
        <v>100.85</v>
      </c>
      <c r="BV7" s="25">
        <v>103.79</v>
      </c>
      <c r="BW7" s="25">
        <v>98.3</v>
      </c>
      <c r="BX7" s="25">
        <v>98.89</v>
      </c>
      <c r="BY7" s="25">
        <v>99.25</v>
      </c>
      <c r="BZ7" s="25">
        <v>97.59</v>
      </c>
      <c r="CA7" s="25">
        <v>187.22</v>
      </c>
      <c r="CB7" s="25">
        <v>185.73</v>
      </c>
      <c r="CC7" s="25">
        <v>189.49</v>
      </c>
      <c r="CD7" s="25">
        <v>191.53</v>
      </c>
      <c r="CE7" s="25">
        <v>191.2</v>
      </c>
      <c r="CF7" s="25">
        <v>167.1</v>
      </c>
      <c r="CG7" s="25">
        <v>167.86</v>
      </c>
      <c r="CH7" s="25">
        <v>173.68</v>
      </c>
      <c r="CI7" s="25">
        <v>174.52</v>
      </c>
      <c r="CJ7" s="25">
        <v>178.92</v>
      </c>
      <c r="CK7" s="25">
        <v>181.66</v>
      </c>
      <c r="CL7" s="25">
        <v>48.83</v>
      </c>
      <c r="CM7" s="25">
        <v>48.36</v>
      </c>
      <c r="CN7" s="25">
        <v>47.75</v>
      </c>
      <c r="CO7" s="25">
        <v>46.96</v>
      </c>
      <c r="CP7" s="25">
        <v>47.43</v>
      </c>
      <c r="CQ7" s="25">
        <v>59.91</v>
      </c>
      <c r="CR7" s="25">
        <v>59.4</v>
      </c>
      <c r="CS7" s="25">
        <v>59.24</v>
      </c>
      <c r="CT7" s="25">
        <v>58.77</v>
      </c>
      <c r="CU7" s="25">
        <v>59.17</v>
      </c>
      <c r="CV7" s="25">
        <v>60.21</v>
      </c>
      <c r="CW7" s="25">
        <v>92.36</v>
      </c>
      <c r="CX7" s="25">
        <v>92.2</v>
      </c>
      <c r="CY7" s="25">
        <v>92.6</v>
      </c>
      <c r="CZ7" s="25">
        <v>92.95</v>
      </c>
      <c r="DA7" s="25">
        <v>91.49</v>
      </c>
      <c r="DB7" s="25">
        <v>87.26</v>
      </c>
      <c r="DC7" s="25">
        <v>87.57</v>
      </c>
      <c r="DD7" s="25">
        <v>87.26</v>
      </c>
      <c r="DE7" s="25">
        <v>86.95</v>
      </c>
      <c r="DF7" s="25">
        <v>86.58</v>
      </c>
      <c r="DG7" s="25">
        <v>89.21</v>
      </c>
      <c r="DH7" s="25">
        <v>51.86</v>
      </c>
      <c r="DI7" s="25">
        <v>53.01</v>
      </c>
      <c r="DJ7" s="25">
        <v>54</v>
      </c>
      <c r="DK7" s="25">
        <v>54.98</v>
      </c>
      <c r="DL7" s="25">
        <v>55.72</v>
      </c>
      <c r="DM7" s="25">
        <v>49.2</v>
      </c>
      <c r="DN7" s="25">
        <v>50.01</v>
      </c>
      <c r="DO7" s="25">
        <v>50.99</v>
      </c>
      <c r="DP7" s="25">
        <v>51.79</v>
      </c>
      <c r="DQ7" s="25">
        <v>52.02</v>
      </c>
      <c r="DR7" s="25">
        <v>52.41</v>
      </c>
      <c r="DS7" s="25">
        <v>21.22</v>
      </c>
      <c r="DT7" s="25">
        <v>22.79</v>
      </c>
      <c r="DU7" s="25">
        <v>23.37</v>
      </c>
      <c r="DV7" s="25">
        <v>24.08</v>
      </c>
      <c r="DW7" s="25">
        <v>25.26</v>
      </c>
      <c r="DX7" s="25">
        <v>18.329999999999998</v>
      </c>
      <c r="DY7" s="25">
        <v>20.27</v>
      </c>
      <c r="DZ7" s="25">
        <v>21.69</v>
      </c>
      <c r="EA7" s="25">
        <v>23.19</v>
      </c>
      <c r="EB7" s="25">
        <v>24.61</v>
      </c>
      <c r="EC7" s="25">
        <v>26.78</v>
      </c>
      <c r="ED7" s="25">
        <v>1.17</v>
      </c>
      <c r="EE7" s="25">
        <v>1.03</v>
      </c>
      <c r="EF7" s="25">
        <v>1.1000000000000001</v>
      </c>
      <c r="EG7" s="25">
        <v>0.85</v>
      </c>
      <c r="EH7" s="25">
        <v>0.95</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107</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2026-02-20T02:01:25Z</cp:lastPrinted>
  <dcterms:created xsi:type="dcterms:W3CDTF">2025-12-12T09:18:41Z</dcterms:created>
  <dcterms:modified xsi:type="dcterms:W3CDTF">2026-02-20T02:01:29Z</dcterms:modified>
  <cp:category/>
</cp:coreProperties>
</file>