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5DF609B3-6CA8-4DD4-9EF9-33E66B337065}" xr6:coauthVersionLast="47" xr6:coauthVersionMax="47" xr10:uidLastSave="{00000000-0000-0000-0000-000000000000}"/>
  <workbookProtection workbookAlgorithmName="SHA-512" workbookHashValue="yxz9dJtN91L/11PYD4fJezcQ6+jnGh8iY4cooVUY123xZKYz7/hzLB6XUuIgKlW4uKiDECwwXzYN2Pxq8Ts1Dg==" workbookSaltValue="itH48IO3t2XrB1RLToapBQ=="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W10" i="4" s="1"/>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E85" i="4"/>
  <c r="BB10" i="4"/>
  <c r="AT10" i="4"/>
  <c r="AL10" i="4"/>
  <c r="AL8" i="4"/>
  <c r="AD8" i="4"/>
  <c r="W8" i="4"/>
  <c r="P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<sst xmlns="http://schemas.openxmlformats.org/spreadsheetml/2006/main" count="231" uniqueCount="112">
  <si>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</si>
  <si>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</si>
  <si>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</si>
  <si>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</si>
  <si>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</si>
  <si>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</si>
  <si>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</si>
  <si>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</si>
  <si>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</si>
  <si>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</si>
  <si>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</si>
  <si>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</si>
  <si>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</si>
  <si>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</si>
  <si>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</si>
  <si>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</si>
  <si>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</si>
  <si>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</si>
  <si>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</si>
  <si>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</si>
  <si>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</si>
  <si>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</si>
  <si>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</si>
  <si>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</si>
  <si>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</si>
  <si>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</si>
  <si>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</si>
  <si>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</si>
  <si>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</si>
  <si>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</si>
  <si>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</si>
  <si>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</si>
  <si>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</si>
  <si>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</si>
  <si>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</si>
  <si>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</si>
  <si>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</si>
  <si>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</si>
  <si>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</si>
  <si>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</si>
  <si>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</si>
  <si>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</si>
  <si>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</si>
  <si>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</si>
  <si>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</si>
  <si>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</si>
  <si>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</si>
  <si>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</si>
  <si>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</si>
  <si>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</si>
  <si>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</si>
  <si>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</si>
  <si>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</si>
  <si>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</si>
  <si>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</si>
  <si>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</si>
  <si>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</si>
  <si>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</si>
  <si>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</si>
  <si>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</si>
  <si>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</si>
  <si>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</si>
  <si>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</si>
  <si>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</si>
  <si>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</si>
  <si>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</si>
  <si>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</si>
  <si>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</si>
  <si>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</si>
  <si>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</si>
  <si>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</si>
  <si>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</si>
  <si>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</si>
  <si>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</si>
  <si>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</si>
  <si>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</si>
  <si>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</si>
  <si>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</si>
  <si>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</si>
  <si>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</si>
  <si>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</si>
  <si>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</si>
  <si>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</si>
  <si>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</si>
  <si>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</si>
  <si>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</si>
  <si>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</si>
  <si>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</si>
  <si>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</si>
  <si>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</si>
  <si>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</si>
  <si>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</si>
  <si>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北名古屋水道企業団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</si>
  <si>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</si>
  <si>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</si>
  <si>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</si>
  <si>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</si>
  <si>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</si>
  <si>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</si>
  <si>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</si>
  <si>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</si>
  <si>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</si>
  <si>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</si>
  <si>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</si>
  <si>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</si>
  <si>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</si>
  <si>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</si>
  <si>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</si>
  <si>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</si>
  <si>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決算について、経営の健全性・効率性における各指標は類似団体平均値と比較して概ね良好な数値を示しており、健全かつ効率的な経営を行っているといえる。しかし、物価の高騰により費用の増加や給水人口の減少、節水器具の普及により給水収益の減少が予想されるなか、老朽化した施設の更新・統合事業や基幹管路・重要給水施設管路の耐震化に多額の費用が見込まれるため、経営状況は厳しさを増していくと予測される。令和８年度には水道料金改定を実施予定であり、将来にわたり持続可能な事業経営の構築を行っていきます。</t>
    <rPh sb="1" eb="3">
      <t>レイワ</t>
    </rPh>
    <rPh sb="4" eb="6">
      <t>ネンド</t>
    </rPh>
    <rPh sb="6" eb="8">
      <t>ケッサン</t>
    </rPh>
    <rPh sb="13" eb="15">
      <t>ケイエイ</t>
    </rPh>
    <rPh sb="16" eb="19">
      <t>ケンゼンセイ</t>
    </rPh>
    <rPh sb="20" eb="23">
      <t>コウリツセイ</t>
    </rPh>
    <rPh sb="27" eb="30">
      <t>カクシヒョウ</t>
    </rPh>
    <rPh sb="31" eb="38">
      <t>ルイジダンタイヘイキンチ</t>
    </rPh>
    <rPh sb="39" eb="41">
      <t>ヒカク</t>
    </rPh>
    <rPh sb="43" eb="44">
      <t>オオム</t>
    </rPh>
    <rPh sb="45" eb="47">
      <t>リョウコウ</t>
    </rPh>
    <rPh sb="48" eb="50">
      <t>スウチ</t>
    </rPh>
    <rPh sb="51" eb="52">
      <t>シメ</t>
    </rPh>
    <rPh sb="57" eb="59">
      <t>ケンゼン</t>
    </rPh>
    <rPh sb="61" eb="64">
      <t>コウリツテキ</t>
    </rPh>
    <rPh sb="65" eb="67">
      <t>ケイエイ</t>
    </rPh>
    <rPh sb="68" eb="69">
      <t>オコナ</t>
    </rPh>
    <rPh sb="130" eb="133">
      <t>ロウキュウカ</t>
    </rPh>
    <rPh sb="135" eb="137">
      <t>シセツ</t>
    </rPh>
    <rPh sb="138" eb="140">
      <t>コウシン</t>
    </rPh>
    <rPh sb="141" eb="143">
      <t>トウゴウ</t>
    </rPh>
    <rPh sb="143" eb="145">
      <t>ジギョウ</t>
    </rPh>
    <rPh sb="146" eb="150">
      <t>キカンカンロ</t>
    </rPh>
    <rPh sb="151" eb="155">
      <t>ジュウヨウキュウスイ</t>
    </rPh>
    <rPh sb="155" eb="157">
      <t>シセツ</t>
    </rPh>
    <rPh sb="157" eb="159">
      <t>カンロ</t>
    </rPh>
    <rPh sb="160" eb="163">
      <t>タイシンカ</t>
    </rPh>
    <rPh sb="164" eb="166">
      <t>タガク</t>
    </rPh>
    <rPh sb="167" eb="169">
      <t>ヒヨウ</t>
    </rPh>
    <rPh sb="170" eb="172">
      <t>ミコ</t>
    </rPh>
    <rPh sb="178" eb="180">
      <t>ケイエイ</t>
    </rPh>
    <rPh sb="180" eb="182">
      <t>ジョウキョウ</t>
    </rPh>
    <rPh sb="183" eb="184">
      <t>キビ</t>
    </rPh>
    <rPh sb="187" eb="188">
      <t>マ</t>
    </rPh>
    <rPh sb="193" eb="195">
      <t>ヨソク</t>
    </rPh>
    <rPh sb="199" eb="201">
      <t>レイワ</t>
    </rPh>
    <rPh sb="202" eb="204">
      <t>ネンド</t>
    </rPh>
    <rPh sb="206" eb="210">
      <t>スイドウリョウキン</t>
    </rPh>
    <rPh sb="210" eb="212">
      <t>カイテイ</t>
    </rPh>
    <rPh sb="213" eb="215">
      <t>ジッシ</t>
    </rPh>
    <rPh sb="215" eb="217">
      <t>ヨテイ</t>
    </rPh>
    <rPh sb="221" eb="223">
      <t>ショウライ</t>
    </rPh>
    <rPh sb="227" eb="231">
      <t>ジゾクカノウ</t>
    </rPh>
    <rPh sb="232" eb="234">
      <t>ジギョウ</t>
    </rPh>
    <rPh sb="234" eb="236">
      <t>ケイエイ</t>
    </rPh>
    <rPh sb="237" eb="239">
      <t>コウチク</t>
    </rPh>
    <rPh sb="240" eb="241">
      <t>オコナ</t>
    </rPh>
    <phoneticPr fontId="4"/>
  </si>
  <si>
    <t>　①経常収支比率及び⑤料金回収率は類似団体平均値を上回っており、経営状況は比較的良好といえる。しかし、物価の高騰により各費用の増加や給水人口の減少、節水器具の普及により給水収益の減少が予測される。事業の合理化、効率化に取組み、⑥給水原価を抑制し、令和８年度の水道料金改定実施に向け、より一層の経営改善に努める。
　③流動比率について、前年度に続き２億円の企業債を借入れたこと、未払金である年度末工期の配水管工事費が増えたことに伴い、流動資産、流動負債ともに増加し、前年度同様に類似団体平均値を上回っている。
　④企業債残高対給水収益比率について、今後も施設更新費用に充てるための企業債を借入れていく予定だが、令和８年度には水道料金改定の実施を予定している。企業債への依存を高まらないよう注視していく。
　⑦施設利用率について、類似団体平均値を上回っており、施設の有効利用ができているといえる。しかし、老朽化が進んでいるため、３箇所ある配水場を新たに建設する配水場に統合する事業を実施し、更なる効率化を行う。
　⑧有収率について、類似団体平均値を上回って推移している。基幹管路や老朽化した施設を中心に投資を行い、有収率の向上に努める。</t>
    <rPh sb="2" eb="4">
      <t>ケイジョウ</t>
    </rPh>
    <rPh sb="4" eb="6">
      <t>シュウシ</t>
    </rPh>
    <rPh sb="6" eb="8">
      <t>ヒリツ</t>
    </rPh>
    <rPh sb="8" eb="9">
      <t>オヨ</t>
    </rPh>
    <rPh sb="11" eb="13">
      <t>リョウキン</t>
    </rPh>
    <rPh sb="13" eb="16">
      <t>カイシュウリツ</t>
    </rPh>
    <rPh sb="17" eb="21">
      <t>ルイジダンタイ</t>
    </rPh>
    <rPh sb="21" eb="24">
      <t>ヘイキンチ</t>
    </rPh>
    <rPh sb="25" eb="27">
      <t>ウワマワ</t>
    </rPh>
    <rPh sb="32" eb="34">
      <t>ケイエイ</t>
    </rPh>
    <rPh sb="34" eb="36">
      <t>ジョウキョウ</t>
    </rPh>
    <rPh sb="37" eb="40">
      <t>ヒカクテキ</t>
    </rPh>
    <rPh sb="40" eb="42">
      <t>リョウコウ</t>
    </rPh>
    <rPh sb="51" eb="53">
      <t>ブッカ</t>
    </rPh>
    <rPh sb="54" eb="56">
      <t>コウトウ</t>
    </rPh>
    <rPh sb="59" eb="60">
      <t>カク</t>
    </rPh>
    <rPh sb="60" eb="62">
      <t>ヒヨウ</t>
    </rPh>
    <rPh sb="63" eb="65">
      <t>ゾウカ</t>
    </rPh>
    <rPh sb="66" eb="70">
      <t>キュウスイジンコウ</t>
    </rPh>
    <rPh sb="71" eb="73">
      <t>ゲンショウ</t>
    </rPh>
    <rPh sb="74" eb="78">
      <t>セッスイキグ</t>
    </rPh>
    <rPh sb="79" eb="81">
      <t>フキュウ</t>
    </rPh>
    <rPh sb="84" eb="86">
      <t>キュウスイ</t>
    </rPh>
    <rPh sb="86" eb="88">
      <t>シュウエキ</t>
    </rPh>
    <rPh sb="89" eb="91">
      <t>ゲンショウ</t>
    </rPh>
    <rPh sb="92" eb="94">
      <t>ヨソク</t>
    </rPh>
    <rPh sb="98" eb="100">
      <t>ジギョウ</t>
    </rPh>
    <rPh sb="101" eb="104">
      <t>ゴウリカ</t>
    </rPh>
    <rPh sb="105" eb="108">
      <t>コウリツカ</t>
    </rPh>
    <rPh sb="109" eb="111">
      <t>トリク</t>
    </rPh>
    <rPh sb="114" eb="118">
      <t>キュウスイゲンカ</t>
    </rPh>
    <rPh sb="119" eb="121">
      <t>ヨクセイ</t>
    </rPh>
    <rPh sb="123" eb="125">
      <t>レイワ</t>
    </rPh>
    <rPh sb="126" eb="128">
      <t>ネンド</t>
    </rPh>
    <rPh sb="129" eb="131">
      <t>スイドウ</t>
    </rPh>
    <rPh sb="131" eb="133">
      <t>リョウキン</t>
    </rPh>
    <rPh sb="133" eb="135">
      <t>カイテイ</t>
    </rPh>
    <rPh sb="135" eb="137">
      <t>ジッシ</t>
    </rPh>
    <rPh sb="138" eb="139">
      <t>ム</t>
    </rPh>
    <rPh sb="143" eb="145">
      <t>イッソウ</t>
    </rPh>
    <rPh sb="146" eb="150">
      <t>ケイエイカイゼン</t>
    </rPh>
    <rPh sb="151" eb="152">
      <t>ツト</t>
    </rPh>
    <rPh sb="217" eb="221">
      <t>リュウドウシサン</t>
    </rPh>
    <rPh sb="233" eb="236">
      <t>ゼンネンド</t>
    </rPh>
    <rPh sb="236" eb="238">
      <t>ドウヨウ</t>
    </rPh>
    <rPh sb="258" eb="261">
      <t>キギョウサイ</t>
    </rPh>
    <rPh sb="261" eb="263">
      <t>ザンダカ</t>
    </rPh>
    <rPh sb="263" eb="264">
      <t>タイ</t>
    </rPh>
    <rPh sb="264" eb="268">
      <t>キュウスイシュウエキ</t>
    </rPh>
    <rPh sb="268" eb="270">
      <t>ヒリツ</t>
    </rPh>
    <rPh sb="275" eb="277">
      <t>コンゴ</t>
    </rPh>
    <rPh sb="280" eb="282">
      <t>コウシン</t>
    </rPh>
    <rPh sb="285" eb="286">
      <t>ア</t>
    </rPh>
    <rPh sb="295" eb="297">
      <t>カリイ</t>
    </rPh>
    <rPh sb="301" eb="303">
      <t>ヨテイ</t>
    </rPh>
    <rPh sb="306" eb="308">
      <t>レイワ</t>
    </rPh>
    <rPh sb="309" eb="311">
      <t>ネンド</t>
    </rPh>
    <rPh sb="320" eb="322">
      <t>ジッシ</t>
    </rPh>
    <rPh sb="338" eb="339">
      <t>タカ</t>
    </rPh>
    <rPh sb="345" eb="347">
      <t>チュウシ</t>
    </rPh>
    <rPh sb="359" eb="360">
      <t>リツ</t>
    </rPh>
    <rPh sb="365" eb="369">
      <t>ルイジダンタイ</t>
    </rPh>
    <rPh sb="369" eb="372">
      <t>ヘイキンチ</t>
    </rPh>
    <rPh sb="373" eb="375">
      <t>ウワマワ</t>
    </rPh>
    <rPh sb="380" eb="382">
      <t>シセツ</t>
    </rPh>
    <rPh sb="383" eb="387">
      <t>ユウコウリヨウ</t>
    </rPh>
    <rPh sb="402" eb="405">
      <t>ロウキュウカ</t>
    </rPh>
    <rPh sb="406" eb="407">
      <t>スス</t>
    </rPh>
    <rPh sb="415" eb="417">
      <t>カショ</t>
    </rPh>
    <rPh sb="419" eb="422">
      <t>ハイスイジョウ</t>
    </rPh>
    <rPh sb="467" eb="471">
      <t>ルイジダンタイ</t>
    </rPh>
    <rPh sb="471" eb="474">
      <t>ヘイキンチ</t>
    </rPh>
    <rPh sb="475" eb="477">
      <t>ウワマワ</t>
    </rPh>
    <rPh sb="479" eb="481">
      <t>スイイ</t>
    </rPh>
    <rPh sb="486" eb="488">
      <t>キカン</t>
    </rPh>
    <rPh sb="488" eb="490">
      <t>カンロ</t>
    </rPh>
    <rPh sb="491" eb="494">
      <t>ロウキュウカ</t>
    </rPh>
    <rPh sb="496" eb="498">
      <t>シセツ</t>
    </rPh>
    <rPh sb="499" eb="501">
      <t>チュウシン</t>
    </rPh>
    <rPh sb="502" eb="504">
      <t>トウシ</t>
    </rPh>
    <rPh sb="505" eb="506">
      <t>オコナ</t>
    </rPh>
    <rPh sb="508" eb="511">
      <t>ユウシュウリツ</t>
    </rPh>
    <rPh sb="512" eb="514">
      <t>コウジョウ</t>
    </rPh>
    <rPh sb="515" eb="516">
      <t>ツト</t>
    </rPh>
    <phoneticPr fontId="4"/>
  </si>
  <si>
    <t>　①有形固定資産減価償却率について、固定資産の老朽化に伴い年々増加傾向にある。また、拡張時代に埋設した配水管が法定耐用年数を超え始めたため、②管路経年化率も年々増加傾向にある。前年度に続き類似団体平均値を下回ったものの、良好とは言い難く耐用年数が４０年以上とされるダクタイル鋳鉄管や高密度ポリエチレン管を積極的に採用することにより管路の長寿命化を図っている。
 ③管路更新率について、構成市町の下水道整備に同調して老朽化した配水支管を積極的に更新を行ってきため、類似団体平均値を上回って推移してきた。今後は基幹管路や配水施設統合事業に多額の費用が必要であり、配水支管更新に係る費用が削減されるため、平均値に近づくと予測される。</t>
    <rPh sb="2" eb="8">
      <t>ユウケイコテイシサン</t>
    </rPh>
    <rPh sb="208" eb="211">
      <t>ロウキュウカ</t>
    </rPh>
    <rPh sb="215" eb="216">
      <t>ササ</t>
    </rPh>
    <rPh sb="218" eb="221">
      <t>セッキョクテキ</t>
    </rPh>
    <rPh sb="222" eb="224">
      <t>コウシン</t>
    </rPh>
    <rPh sb="225" eb="226">
      <t>オコナ</t>
    </rPh>
    <rPh sb="232" eb="239">
      <t>ルイジダンタイヘイキンチ</t>
    </rPh>
    <rPh sb="240" eb="242">
      <t>ウワマワ</t>
    </rPh>
    <rPh sb="244" eb="246">
      <t>スイイ</t>
    </rPh>
    <rPh sb="251" eb="253">
      <t>コンゴ</t>
    </rPh>
    <rPh sb="254" eb="256">
      <t>キカン</t>
    </rPh>
    <rPh sb="256" eb="258">
      <t>カンロ</t>
    </rPh>
    <rPh sb="259" eb="261">
      <t>ハイスイ</t>
    </rPh>
    <rPh sb="261" eb="263">
      <t>シセツ</t>
    </rPh>
    <rPh sb="263" eb="265">
      <t>トウゴウ</t>
    </rPh>
    <rPh sb="265" eb="267">
      <t>ジギョウ</t>
    </rPh>
    <rPh sb="268" eb="270">
      <t>タガク</t>
    </rPh>
    <rPh sb="271" eb="273">
      <t>ヒヨウ</t>
    </rPh>
    <rPh sb="274" eb="276">
      <t>ヒツヨウ</t>
    </rPh>
    <rPh sb="284" eb="286">
      <t>コウシン</t>
    </rPh>
    <rPh sb="287" eb="288">
      <t>カカ</t>
    </rPh>
    <rPh sb="289" eb="291">
      <t>ヒヨウ</t>
    </rPh>
    <rPh sb="292" eb="294">
      <t>サクゲン</t>
    </rPh>
    <rPh sb="300" eb="303">
      <t>ヘイキンチ</t>
    </rPh>
    <rPh sb="304" eb="305">
      <t>チカ</t>
    </rPh>
    <rPh sb="308" eb="310">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</si>
</sst>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2.1</c:v>
                </c:pt>
                <c:pt idx="1">
                  <c:v>1.73</c:v>
                </c:pt>
                <c:pt idx="2">
                  <c:v>1.48</c:v>
                </c:pt>
                <c:pt idx="3">
                  <c:v>1.27</c:v>
                </c:pt>
                <c:pt idx="4">
                  <c:v>1.39</c:v>
                </c:pt>
              </c:numCache>
            </c:numRef>
          </c:val>
          <c:extLst>
            <c:ext xmlns:c16="http://schemas.microsoft.com/office/drawing/2014/chart" uri="{C3380CC4-5D6E-409C-BE32-E72D297353CC}">
              <c16:uniqueId val="{00000000-A197-4F65-A182-BFFA82A2D3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197-4F65-A182-BFFA82A2D3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72.7</c:v>
                </c:pt>
                <c:pt idx="1">
                  <c:v>71.900000000000006</c:v>
                </c:pt>
                <c:pt idx="2">
                  <c:v>71.14</c:v>
                </c:pt>
                <c:pt idx="3">
                  <c:v>70.73</c:v>
                </c:pt>
                <c:pt idx="4">
                  <c:v>70.83</c:v>
                </c:pt>
              </c:numCache>
            </c:numRef>
          </c:val>
          <c:extLst>
            <c:ext xmlns:c16="http://schemas.microsoft.com/office/drawing/2014/chart" uri="{C3380CC4-5D6E-409C-BE32-E72D297353CC}">
              <c16:uniqueId val="{00000000-9416-4DF8-B993-8000F27FC4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416-4DF8-B993-8000F27FC4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95.09</c:v>
                </c:pt>
                <c:pt idx="1">
                  <c:v>95.41</c:v>
                </c:pt>
                <c:pt idx="2">
                  <c:v>94.88</c:v>
                </c:pt>
                <c:pt idx="3">
                  <c:v>94.32</c:v>
                </c:pt>
                <c:pt idx="4">
                  <c:v>94.36</c:v>
                </c:pt>
              </c:numCache>
            </c:numRef>
          </c:val>
          <c:extLst>
            <c:ext xmlns:c16="http://schemas.microsoft.com/office/drawing/2014/chart" uri="{C3380CC4-5D6E-409C-BE32-E72D297353CC}">
              <c16:uniqueId val="{00000000-98E6-4052-ACF9-1282D644C2A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8E6-4052-ACF9-1282D644C2A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118.47</c:v>
                </c:pt>
                <c:pt idx="1">
                  <c:v>119.78</c:v>
                </c:pt>
                <c:pt idx="2">
                  <c:v>117.42</c:v>
                </c:pt>
                <c:pt idx="3">
                  <c:v>118.57</c:v>
                </c:pt>
                <c:pt idx="4">
                  <c:v>118.02</c:v>
                </c:pt>
              </c:numCache>
            </c:numRef>
          </c:val>
          <c:extLst>
            <c:ext xmlns:c16="http://schemas.microsoft.com/office/drawing/2014/chart" uri="{C3380CC4-5D6E-409C-BE32-E72D297353CC}">
              <c16:uniqueId val="{00000000-7F66-4B81-BFB0-34BA13A65B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F66-4B81-BFB0-34BA13A65B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45.68</c:v>
                </c:pt>
                <c:pt idx="1">
                  <c:v>46.78</c:v>
                </c:pt>
                <c:pt idx="2">
                  <c:v>47.63</c:v>
                </c:pt>
                <c:pt idx="3">
                  <c:v>48.59</c:v>
                </c:pt>
                <c:pt idx="4">
                  <c:v>49.23</c:v>
                </c:pt>
              </c:numCache>
            </c:numRef>
          </c:val>
          <c:extLst>
            <c:ext xmlns:c16="http://schemas.microsoft.com/office/drawing/2014/chart" uri="{C3380CC4-5D6E-409C-BE32-E72D297353CC}">
              <c16:uniqueId val="{00000000-DAAA-4ECB-BF1B-FBC91737A9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AAA-4ECB-BF1B-FBC91737A9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18.829999999999998</c:v>
                </c:pt>
                <c:pt idx="1">
                  <c:v>18.989999999999998</c:v>
                </c:pt>
                <c:pt idx="2">
                  <c:v>19.73</c:v>
                </c:pt>
                <c:pt idx="3">
                  <c:v>20.149999999999999</c:v>
                </c:pt>
                <c:pt idx="4">
                  <c:v>20.72</c:v>
                </c:pt>
              </c:numCache>
            </c:numRef>
          </c:val>
          <c:extLst>
            <c:ext xmlns:c16="http://schemas.microsoft.com/office/drawing/2014/chart" uri="{C3380CC4-5D6E-409C-BE32-E72D297353CC}">
              <c16:uniqueId val="{00000000-DC6E-4AEF-9EFD-B637ED7294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C6E-4AEF-9EFD-B637ED7294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7-4CAE-A537-EF3BF4B75B4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917-4CAE-A537-EF3BF4B75B4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240.68</c:v>
                </c:pt>
                <c:pt idx="1">
                  <c:v>321.88</c:v>
                </c:pt>
                <c:pt idx="2">
                  <c:v>335.53</c:v>
                </c:pt>
                <c:pt idx="3">
                  <c:v>387.88</c:v>
                </c:pt>
                <c:pt idx="4">
                  <c:v>402.03</c:v>
                </c:pt>
              </c:numCache>
            </c:numRef>
          </c:val>
          <c:extLst>
            <c:ext xmlns:c16="http://schemas.microsoft.com/office/drawing/2014/chart" uri="{C3380CC4-5D6E-409C-BE32-E72D297353CC}">
              <c16:uniqueId val="{00000000-EE68-42EF-82A0-02A6CC010D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E68-42EF-82A0-02A6CC010D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119.64</c:v>
                </c:pt>
                <c:pt idx="1">
                  <c:v>119.9</c:v>
                </c:pt>
                <c:pt idx="2">
                  <c:v>121.11</c:v>
                </c:pt>
                <c:pt idx="3">
                  <c:v>121.7</c:v>
                </c:pt>
                <c:pt idx="4">
                  <c:v>122.98</c:v>
                </c:pt>
              </c:numCache>
            </c:numRef>
          </c:val>
          <c:extLst>
            <c:ext xmlns:c16="http://schemas.microsoft.com/office/drawing/2014/chart" uri="{C3380CC4-5D6E-409C-BE32-E72D297353CC}">
              <c16:uniqueId val="{00000000-609C-4EC7-AD21-0889387A59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609C-4EC7-AD21-0889387A59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119.88</c:v>
                </c:pt>
                <c:pt idx="1">
                  <c:v>121.92</c:v>
                </c:pt>
                <c:pt idx="2">
                  <c:v>119.2</c:v>
                </c:pt>
                <c:pt idx="3">
                  <c:v>120.66</c:v>
                </c:pt>
                <c:pt idx="4">
                  <c:v>119.99</c:v>
                </c:pt>
              </c:numCache>
            </c:numRef>
          </c:val>
          <c:extLst>
            <c:ext xmlns:c16="http://schemas.microsoft.com/office/drawing/2014/chart" uri="{C3380CC4-5D6E-409C-BE32-E72D297353CC}">
              <c16:uniqueId val="{00000000-F74F-42D3-A1EF-02A893E6338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74F-42D3-A1EF-02A893E6338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137.91999999999999</c:v>
                </c:pt>
                <c:pt idx="1">
                  <c:v>136.37</c:v>
                </c:pt>
                <c:pt idx="2">
                  <c:v>140.62</c:v>
                </c:pt>
                <c:pt idx="3">
                  <c:v>140.1</c:v>
                </c:pt>
                <c:pt idx="4">
                  <c:v>141.18</c:v>
                </c:pt>
              </c:numCache>
            </c:numRef>
          </c:val>
          <c:extLst>
            <c:ext xmlns:c16="http://schemas.microsoft.com/office/drawing/2014/chart" uri="{C3380CC4-5D6E-409C-BE32-E72D297353CC}">
              <c16:uniqueId val="{00000000-C596-40C5-99A1-33EFACC2DC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C596-40C5-99A1-33EFACC2DC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北名古屋水道企業団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79.7</v>
      </c>
      <c r="J10" s="46"/>
      <c r="K10" s="46"/>
      <c r="L10" s="46"/>
      <c r="M10" s="46"/>
      <c r="N10" s="46"/>
      <c r="O10" s="80"/>
      <c r="P10" s="47">
        <f>データ!$P$6</f>
        <v>97.33</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99072</v>
      </c>
      <c r="AM10" s="44"/>
      <c r="AN10" s="44"/>
      <c r="AO10" s="44"/>
      <c r="AP10" s="44"/>
      <c r="AQ10" s="44"/>
      <c r="AR10" s="44"/>
      <c r="AS10" s="44"/>
      <c r="AT10" s="45">
        <f>データ!$V$6</f>
        <v>22.21</v>
      </c>
      <c r="AU10" s="46"/>
      <c r="AV10" s="46"/>
      <c r="AW10" s="46"/>
      <c r="AX10" s="46"/>
      <c r="AY10" s="46"/>
      <c r="AZ10" s="46"/>
      <c r="BA10" s="46"/>
      <c r="BB10" s="47">
        <f>データ!$W$6</f>
        <v>4460.6899999999996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wlQnPNe9sDWs6qcz1x4YrGSu6zG6l028OuIlobc5zkZn2+oGrfwC4BW89TNVNisge+nC/gEEf38ydkdRfX7qw==" saltValue="FTXpkczUKk+tPZ/LBhWL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238635</v>
      </c>
      <c r="D6" s="20">
        <f t="shared" si="3"/>
        <v>46</v>
      </c>
      <c r="E6" s="20">
        <f t="shared" si="3"/>
        <v>1</v>
      </c>
      <c r="F6" s="20">
        <f t="shared" si="3"/>
        <v>0</v>
      </c>
      <c r="G6" s="20">
        <f t="shared" si="3"/>
        <v>1</v>
      </c>
      <c r="H6" s="20" t="str">
        <f t="shared" si="3"/>
        <v>愛知県　北名古屋水道企業団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79.7</v>
      </c>
      <c r="P6" s="21">
        <f t="shared" si="3"/>
        <v>97.33</v>
      </c>
      <c r="Q6" s="21">
        <f t="shared" si="3"/>
        <v>2860</v>
      </c>
      <c r="R6" s="21" t="str">
        <f t="shared" si="3"/>
        <v>-</v>
      </c>
      <c r="S6" s="21" t="str">
        <f t="shared" si="3"/>
        <v>-</v>
      </c>
      <c r="T6" s="21" t="str">
        <f t="shared" si="3"/>
        <v>-</v>
      </c>
      <c r="U6" s="21">
        <f t="shared" si="3"/>
        <v>99072</v>
      </c>
      <c r="V6" s="21">
        <f t="shared" si="3"/>
        <v>22.21</v>
      </c>
      <c r="W6" s="21">
        <f t="shared" si="3"/>
        <v>4460.6899999999996</v>
      </c>
      <c r="X6" s="22">
        <f>IF(X7="",NA(),X7)</f>
        <v>118.47</v>
      </c>
      <c r="Y6" s="22">
        <f t="shared" ref="Y6:AG6" si="4">IF(Y7="",NA(),Y7)</f>
        <v>119.78</v>
      </c>
      <c r="Z6" s="22">
        <f t="shared" si="4"/>
        <v>117.42</v>
      </c>
      <c r="AA6" s="22">
        <f t="shared" si="4"/>
        <v>118.57</v>
      </c>
      <c r="AB6" s="22">
        <f t="shared" si="4"/>
        <v>118.02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240.68</v>
      </c>
      <c r="AU6" s="22">
        <f t="shared" ref="AU6:BC6" si="6">IF(AU7="",NA(),AU7)</f>
        <v>321.88</v>
      </c>
      <c r="AV6" s="22">
        <f t="shared" si="6"/>
        <v>335.53</v>
      </c>
      <c r="AW6" s="22">
        <f t="shared" si="6"/>
        <v>387.88</v>
      </c>
      <c r="AX6" s="22">
        <f t="shared" si="6"/>
        <v>402.03</v>
      </c>
      <c r="AY6" s="22">
        <f t="shared" si="6"/>
        <v>350.79</v>
      </c>
      <c r="AZ6" s="22">
        <f t="shared" si="6"/>
        <v>354.57</v>
      </c>
      <c r="BA6" s="22">
        <f t="shared" si="6"/>
        <v>357.74</v>
      </c>
      <c r="BB6" s="22">
        <f t="shared" si="6"/>
        <v>344.88</v>
      </c>
      <c r="BC6" s="22">
        <f t="shared" si="6"/>
        <v>326.02</v>
      </c>
      <c r="BD6" s="21" t="str">
        <f>IF(BD7="","",IF(BD7="-","【-】","【"&amp;SUBSTITUTE(TEXT(BD7,"#,##0.00"),"-","△")&amp;"】"))</f>
        <v>【239.69】</v>
      </c>
      <c r="BE6" s="22">
        <f>IF(BE7="",NA(),BE7)</f>
        <v>119.64</v>
      </c>
      <c r="BF6" s="22">
        <f t="shared" ref="BF6:BN6" si="7">IF(BF7="",NA(),BF7)</f>
        <v>119.9</v>
      </c>
      <c r="BG6" s="22">
        <f t="shared" si="7"/>
        <v>121.11</v>
      </c>
      <c r="BH6" s="22">
        <f t="shared" si="7"/>
        <v>121.7</v>
      </c>
      <c r="BI6" s="22">
        <f t="shared" si="7"/>
        <v>122.98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119.88</v>
      </c>
      <c r="BQ6" s="22">
        <f t="shared" ref="BQ6:BY6" si="8">IF(BQ7="",NA(),BQ7)</f>
        <v>121.92</v>
      </c>
      <c r="BR6" s="22">
        <f t="shared" si="8"/>
        <v>119.2</v>
      </c>
      <c r="BS6" s="22">
        <f t="shared" si="8"/>
        <v>120.66</v>
      </c>
      <c r="BT6" s="22">
        <f t="shared" si="8"/>
        <v>119.99</v>
      </c>
      <c r="BU6" s="22">
        <f t="shared" si="8"/>
        <v>100.85</v>
      </c>
      <c r="BV6" s="22">
        <f t="shared" si="8"/>
        <v>103.79</v>
      </c>
      <c r="BW6" s="22">
        <f t="shared" si="8"/>
        <v>98.3</v>
      </c>
      <c r="BX6" s="22">
        <f t="shared" si="8"/>
        <v>98.89</v>
      </c>
      <c r="BY6" s="22">
        <f t="shared" si="8"/>
        <v>99.25</v>
      </c>
      <c r="BZ6" s="21" t="str">
        <f>IF(BZ7="","",IF(BZ7="-","【-】","【"&amp;SUBSTITUTE(TEXT(BZ7,"#,##0.00"),"-","△")&amp;"】"))</f>
        <v>【97.59】</v>
      </c>
      <c r="CA6" s="22">
        <f>IF(CA7="",NA(),CA7)</f>
        <v>137.91999999999999</v>
      </c>
      <c r="CB6" s="22">
        <f t="shared" ref="CB6:CJ6" si="9">IF(CB7="",NA(),CB7)</f>
        <v>136.37</v>
      </c>
      <c r="CC6" s="22">
        <f t="shared" si="9"/>
        <v>140.62</v>
      </c>
      <c r="CD6" s="22">
        <f t="shared" si="9"/>
        <v>140.1</v>
      </c>
      <c r="CE6" s="22">
        <f t="shared" si="9"/>
        <v>141.18</v>
      </c>
      <c r="CF6" s="22">
        <f t="shared" si="9"/>
        <v>167.1</v>
      </c>
      <c r="CG6" s="22">
        <f t="shared" si="9"/>
        <v>167.86</v>
      </c>
      <c r="CH6" s="22">
        <f t="shared" si="9"/>
        <v>173.68</v>
      </c>
      <c r="CI6" s="22">
        <f t="shared" si="9"/>
        <v>174.52</v>
      </c>
      <c r="CJ6" s="22">
        <f t="shared" si="9"/>
        <v>178.92</v>
      </c>
      <c r="CK6" s="21" t="str">
        <f>IF(CK7="","",IF(CK7="-","【-】","【"&amp;SUBSTITUTE(TEXT(CK7,"#,##0.00"),"-","△")&amp;"】"))</f>
        <v>【181.66】</v>
      </c>
      <c r="CL6" s="22">
        <f>IF(CL7="",NA(),CL7)</f>
        <v>72.7</v>
      </c>
      <c r="CM6" s="22">
        <f t="shared" ref="CM6:CU6" si="10">IF(CM7="",NA(),CM7)</f>
        <v>71.900000000000006</v>
      </c>
      <c r="CN6" s="22">
        <f t="shared" si="10"/>
        <v>71.14</v>
      </c>
      <c r="CO6" s="22">
        <f t="shared" si="10"/>
        <v>70.73</v>
      </c>
      <c r="CP6" s="22">
        <f t="shared" si="10"/>
        <v>70.83</v>
      </c>
      <c r="CQ6" s="22">
        <f t="shared" si="10"/>
        <v>59.91</v>
      </c>
      <c r="CR6" s="22">
        <f t="shared" si="10"/>
        <v>59.4</v>
      </c>
      <c r="CS6" s="22">
        <f t="shared" si="10"/>
        <v>59.24</v>
      </c>
      <c r="CT6" s="22">
        <f t="shared" si="10"/>
        <v>58.77</v>
      </c>
      <c r="CU6" s="22">
        <f t="shared" si="10"/>
        <v>59.17</v>
      </c>
      <c r="CV6" s="21" t="str">
        <f>IF(CV7="","",IF(CV7="-","【-】","【"&amp;SUBSTITUTE(TEXT(CV7,"#,##0.00"),"-","△")&amp;"】"))</f>
        <v>【60.21】</v>
      </c>
      <c r="CW6" s="22">
        <f>IF(CW7="",NA(),CW7)</f>
        <v>95.09</v>
      </c>
      <c r="CX6" s="22">
        <f t="shared" ref="CX6:DF6" si="11">IF(CX7="",NA(),CX7)</f>
        <v>95.41</v>
      </c>
      <c r="CY6" s="22">
        <f t="shared" si="11"/>
        <v>94.88</v>
      </c>
      <c r="CZ6" s="22">
        <f t="shared" si="11"/>
        <v>94.32</v>
      </c>
      <c r="DA6" s="22">
        <f t="shared" si="11"/>
        <v>94.36</v>
      </c>
      <c r="DB6" s="22">
        <f t="shared" si="11"/>
        <v>87.26</v>
      </c>
      <c r="DC6" s="22">
        <f t="shared" si="11"/>
        <v>87.57</v>
      </c>
      <c r="DD6" s="22">
        <f t="shared" si="11"/>
        <v>87.26</v>
      </c>
      <c r="DE6" s="22">
        <f t="shared" si="11"/>
        <v>86.95</v>
      </c>
      <c r="DF6" s="22">
        <f t="shared" si="11"/>
        <v>86.58</v>
      </c>
      <c r="DG6" s="21" t="str">
        <f>IF(DG7="","",IF(DG7="-","【-】","【"&amp;SUBSTITUTE(TEXT(DG7,"#,##0.00"),"-","△")&amp;"】"))</f>
        <v>【89.21】</v>
      </c>
      <c r="DH6" s="22">
        <f>IF(DH7="",NA(),DH7)</f>
        <v>45.68</v>
      </c>
      <c r="DI6" s="22">
        <f t="shared" ref="DI6:DQ6" si="12">IF(DI7="",NA(),DI7)</f>
        <v>46.78</v>
      </c>
      <c r="DJ6" s="22">
        <f t="shared" si="12"/>
        <v>47.63</v>
      </c>
      <c r="DK6" s="22">
        <f t="shared" si="12"/>
        <v>48.59</v>
      </c>
      <c r="DL6" s="22">
        <f t="shared" si="12"/>
        <v>49.23</v>
      </c>
      <c r="DM6" s="22">
        <f t="shared" si="12"/>
        <v>49.2</v>
      </c>
      <c r="DN6" s="22">
        <f t="shared" si="12"/>
        <v>50.01</v>
      </c>
      <c r="DO6" s="22">
        <f t="shared" si="12"/>
        <v>50.99</v>
      </c>
      <c r="DP6" s="22">
        <f t="shared" si="12"/>
        <v>51.79</v>
      </c>
      <c r="DQ6" s="22">
        <f t="shared" si="12"/>
        <v>52.02</v>
      </c>
      <c r="DR6" s="21" t="str">
        <f>IF(DR7="","",IF(DR7="-","【-】","【"&amp;SUBSTITUTE(TEXT(DR7,"#,##0.00"),"-","△")&amp;"】"))</f>
        <v>【52.41】</v>
      </c>
      <c r="DS6" s="22">
        <f>IF(DS7="",NA(),DS7)</f>
        <v>18.829999999999998</v>
      </c>
      <c r="DT6" s="22">
        <f t="shared" ref="DT6:EB6" si="13">IF(DT7="",NA(),DT7)</f>
        <v>18.989999999999998</v>
      </c>
      <c r="DU6" s="22">
        <f t="shared" si="13"/>
        <v>19.73</v>
      </c>
      <c r="DV6" s="22">
        <f t="shared" si="13"/>
        <v>20.149999999999999</v>
      </c>
      <c r="DW6" s="22">
        <f t="shared" si="13"/>
        <v>20.72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2.1</v>
      </c>
      <c r="EE6" s="22">
        <f t="shared" ref="EE6:EM6" si="14">IF(EE7="",NA(),EE7)</f>
        <v>1.73</v>
      </c>
      <c r="EF6" s="22">
        <f t="shared" si="14"/>
        <v>1.48</v>
      </c>
      <c r="EG6" s="22">
        <f t="shared" si="14"/>
        <v>1.27</v>
      </c>
      <c r="EH6" s="22">
        <f t="shared" si="14"/>
        <v>1.39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238635</v>
      </c>
      <c r="D7" s="24">
        <v>46</v>
      </c>
      <c r="E7" s="24">
        <v>1</v>
      </c>
      <c r="F7" s="24">
        <v>0</v>
      </c>
      <c r="G7" s="24">
        <v>1</v>
      </c>
      <c r="H7" s="24" t="s">
        <v>92</v>
      </c>
      <c r="I7" s="24" t="s">
        <v>93</v>
      </c>
      <c r="J7" s="24" t="s">
        <v>94</v>
      </c>
      <c r="K7" s="24" t="s">
        <v>95</v>
      </c>
      <c r="L7" s="24" t="s">
        <v>96</v>
      </c>
      <c r="M7" s="24" t="s">
        <v>97</v>
      </c>
      <c r="N7" s="25" t="s">
        <v>98</v>
      </c>
      <c r="O7" s="25">
        <v>79.7</v>
      </c>
      <c r="P7" s="25">
        <v>97.33</v>
      </c>
      <c r="Q7" s="25">
        <v>2860</v>
      </c>
      <c r="R7" s="25" t="s">
        <v>98</v>
      </c>
      <c r="S7" s="25" t="s">
        <v>98</v>
      </c>
      <c r="T7" s="25" t="s">
        <v>98</v>
      </c>
      <c r="U7" s="25">
        <v>99072</v>
      </c>
      <c r="V7" s="25">
        <v>22.21</v>
      </c>
      <c r="W7" s="25">
        <v>4460.6899999999996</v>
      </c>
      <c r="X7" s="25">
        <v>118.47</v>
      </c>
      <c r="Y7" s="25">
        <v>119.78</v>
      </c>
      <c r="Z7" s="25">
        <v>117.42</v>
      </c>
      <c r="AA7" s="25">
        <v>118.57</v>
      </c>
      <c r="AB7" s="25">
        <v>118.02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240.68</v>
      </c>
      <c r="AU7" s="25">
        <v>321.88</v>
      </c>
      <c r="AV7" s="25">
        <v>335.53</v>
      </c>
      <c r="AW7" s="25">
        <v>387.88</v>
      </c>
      <c r="AX7" s="25">
        <v>402.03</v>
      </c>
      <c r="AY7" s="25">
        <v>350.79</v>
      </c>
      <c r="AZ7" s="25">
        <v>354.57</v>
      </c>
      <c r="BA7" s="25">
        <v>357.74</v>
      </c>
      <c r="BB7" s="25">
        <v>344.88</v>
      </c>
      <c r="BC7" s="25">
        <v>326.02</v>
      </c>
      <c r="BD7" s="25">
        <v>239.69</v>
      </c>
      <c r="BE7" s="25">
        <v>119.64</v>
      </c>
      <c r="BF7" s="25">
        <v>119.9</v>
      </c>
      <c r="BG7" s="25">
        <v>121.11</v>
      </c>
      <c r="BH7" s="25">
        <v>121.7</v>
      </c>
      <c r="BI7" s="25">
        <v>122.98</v>
      </c>
      <c r="BJ7" s="25">
        <v>322.92</v>
      </c>
      <c r="BK7" s="25">
        <v>303.45999999999998</v>
      </c>
      <c r="BL7" s="25">
        <v>307.27999999999997</v>
      </c>
      <c r="BM7" s="25">
        <v>304.02</v>
      </c>
      <c r="BN7" s="25">
        <v>300.54000000000002</v>
      </c>
      <c r="BO7" s="25">
        <v>264.86</v>
      </c>
      <c r="BP7" s="25">
        <v>119.88</v>
      </c>
      <c r="BQ7" s="25">
        <v>121.92</v>
      </c>
      <c r="BR7" s="25">
        <v>119.2</v>
      </c>
      <c r="BS7" s="25">
        <v>120.66</v>
      </c>
      <c r="BT7" s="25">
        <v>119.99</v>
      </c>
      <c r="BU7" s="25">
        <v>100.85</v>
      </c>
      <c r="BV7" s="25">
        <v>103.79</v>
      </c>
      <c r="BW7" s="25">
        <v>98.3</v>
      </c>
      <c r="BX7" s="25">
        <v>98.89</v>
      </c>
      <c r="BY7" s="25">
        <v>99.25</v>
      </c>
      <c r="BZ7" s="25">
        <v>97.59</v>
      </c>
      <c r="CA7" s="25">
        <v>137.91999999999999</v>
      </c>
      <c r="CB7" s="25">
        <v>136.37</v>
      </c>
      <c r="CC7" s="25">
        <v>140.62</v>
      </c>
      <c r="CD7" s="25">
        <v>140.1</v>
      </c>
      <c r="CE7" s="25">
        <v>141.18</v>
      </c>
      <c r="CF7" s="25">
        <v>167.1</v>
      </c>
      <c r="CG7" s="25">
        <v>167.86</v>
      </c>
      <c r="CH7" s="25">
        <v>173.68</v>
      </c>
      <c r="CI7" s="25">
        <v>174.52</v>
      </c>
      <c r="CJ7" s="25">
        <v>178.92</v>
      </c>
      <c r="CK7" s="25">
        <v>181.66</v>
      </c>
      <c r="CL7" s="25">
        <v>72.7</v>
      </c>
      <c r="CM7" s="25">
        <v>71.900000000000006</v>
      </c>
      <c r="CN7" s="25">
        <v>71.14</v>
      </c>
      <c r="CO7" s="25">
        <v>70.73</v>
      </c>
      <c r="CP7" s="25">
        <v>70.83</v>
      </c>
      <c r="CQ7" s="25">
        <v>59.91</v>
      </c>
      <c r="CR7" s="25">
        <v>59.4</v>
      </c>
      <c r="CS7" s="25">
        <v>59.24</v>
      </c>
      <c r="CT7" s="25">
        <v>58.77</v>
      </c>
      <c r="CU7" s="25">
        <v>59.17</v>
      </c>
      <c r="CV7" s="25">
        <v>60.21</v>
      </c>
      <c r="CW7" s="25">
        <v>95.09</v>
      </c>
      <c r="CX7" s="25">
        <v>95.41</v>
      </c>
      <c r="CY7" s="25">
        <v>94.88</v>
      </c>
      <c r="CZ7" s="25">
        <v>94.32</v>
      </c>
      <c r="DA7" s="25">
        <v>94.36</v>
      </c>
      <c r="DB7" s="25">
        <v>87.26</v>
      </c>
      <c r="DC7" s="25">
        <v>87.57</v>
      </c>
      <c r="DD7" s="25">
        <v>87.26</v>
      </c>
      <c r="DE7" s="25">
        <v>86.95</v>
      </c>
      <c r="DF7" s="25">
        <v>86.58</v>
      </c>
      <c r="DG7" s="25">
        <v>89.21</v>
      </c>
      <c r="DH7" s="25">
        <v>45.68</v>
      </c>
      <c r="DI7" s="25">
        <v>46.78</v>
      </c>
      <c r="DJ7" s="25">
        <v>47.63</v>
      </c>
      <c r="DK7" s="25">
        <v>48.59</v>
      </c>
      <c r="DL7" s="25">
        <v>49.23</v>
      </c>
      <c r="DM7" s="25">
        <v>49.2</v>
      </c>
      <c r="DN7" s="25">
        <v>50.01</v>
      </c>
      <c r="DO7" s="25">
        <v>50.99</v>
      </c>
      <c r="DP7" s="25">
        <v>51.79</v>
      </c>
      <c r="DQ7" s="25">
        <v>52.02</v>
      </c>
      <c r="DR7" s="25">
        <v>52.41</v>
      </c>
      <c r="DS7" s="25">
        <v>18.829999999999998</v>
      </c>
      <c r="DT7" s="25">
        <v>18.989999999999998</v>
      </c>
      <c r="DU7" s="25">
        <v>19.73</v>
      </c>
      <c r="DV7" s="25">
        <v>20.149999999999999</v>
      </c>
      <c r="DW7" s="25">
        <v>20.72</v>
      </c>
      <c r="DX7" s="25">
        <v>18.329999999999998</v>
      </c>
      <c r="DY7" s="25">
        <v>20.27</v>
      </c>
      <c r="DZ7" s="25">
        <v>21.69</v>
      </c>
      <c r="EA7" s="25">
        <v>23.19</v>
      </c>
      <c r="EB7" s="25">
        <v>24.61</v>
      </c>
      <c r="EC7" s="25">
        <v>26.78</v>
      </c>
      <c r="ED7" s="25">
        <v>2.1</v>
      </c>
      <c r="EE7" s="25">
        <v>1.73</v>
      </c>
      <c r="EF7" s="25">
        <v>1.48</v>
      </c>
      <c r="EG7" s="25">
        <v>1.27</v>
      </c>
      <c r="EH7" s="25">
        <v>1.39</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2026-01-20T06:46:09Z</cp:lastPrinted>
  <dcterms:created xsi:type="dcterms:W3CDTF">2025-12-12T09:18:41Z</dcterms:created>
  <dcterms:modified xsi:type="dcterms:W3CDTF">2026-02-17T02:12:37Z</dcterms:modified>
  <cp:category/>
</cp:coreProperties>
</file>