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F14812E3-EED9-4003-AE56-EA2765119180}" xr6:coauthVersionLast="47" xr6:coauthVersionMax="47" xr10:uidLastSave="{00000000-0000-0000-0000-000000000000}"/>
  <workbookProtection workbookAlgorithmName="SHA-512" workbookHashValue="H1XeowcZnThUEGMlYQqF1544wNqw3GQw9x0nkGEyAmxTEPbA12eC+E9sXFDM7AKCQ5WUyGzparj7WjPOKVw3Yw==" workbookSaltValue="9YDQ413Zvk/kPeH9mYnWMw=="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R6" i="5"/>
  <c r="Q6" i="5"/>
  <c r="W10" i="4" s="1"/>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E85" i="4"/>
  <c r="I10" i="4"/>
  <c r="B10" i="4"/>
  <c r="AT8" i="4"/>
  <c r="AL8" i="4"/>
  <c r="AD8" i="4"/>
  <c r="W8" i="4"/>
  <c r="P8"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<sst xmlns="http://schemas.openxmlformats.org/spreadsheetml/2006/main" count="231" uniqueCount="113">
  <si>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</si>
  <si>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</si>
  <si>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</si>
  <si>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</si>
  <si>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</si>
  <si>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</si>
  <si>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</si>
  <si>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</si>
  <si>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</si>
  <si>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</si>
  <si>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</si>
  <si>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</si>
  <si>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</si>
  <si>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</si>
  <si>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</si>
  <si>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</si>
  <si>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</si>
  <si>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</si>
  <si>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</si>
  <si>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</si>
  <si>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</si>
  <si>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</si>
  <si>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</si>
  <si>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</si>
  <si>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</si>
  <si>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</si>
  <si>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</si>
  <si>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</si>
  <si>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</si>
  <si>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</si>
  <si>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</si>
  <si>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</si>
  <si>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</si>
  <si>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</si>
  <si>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</si>
  <si>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</si>
  <si>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</si>
  <si>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</si>
  <si>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</si>
  <si>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</si>
  <si>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</si>
  <si>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</si>
  <si>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</si>
  <si>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</si>
  <si>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</si>
  <si>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</si>
  <si>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</si>
  <si>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</si>
  <si>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</si>
  <si>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</si>
  <si>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</si>
  <si>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</si>
  <si>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</si>
  <si>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</si>
  <si>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</si>
  <si>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</si>
  <si>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</si>
  <si>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</si>
  <si>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</si>
  <si>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</si>
  <si>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</si>
  <si>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</si>
  <si>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</si>
  <si>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</si>
  <si>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</si>
  <si>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</si>
  <si>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</si>
  <si>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</si>
  <si>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</si>
  <si>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</si>
  <si>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</si>
  <si>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</si>
  <si>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</si>
  <si>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</si>
  <si>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</si>
  <si>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</si>
  <si>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</si>
  <si>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</si>
  <si>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</si>
  <si>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</si>
  <si>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</si>
  <si>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</si>
  <si>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</si>
  <si>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</si>
  <si>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</si>
  <si>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</si>
  <si>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</si>
  <si>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</si>
  <si>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</si>
  <si>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</si>
  <si>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</si>
  <si>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</si>
  <si>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</si>
  <si>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丹羽広域事務組合（事業会計分）</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</si>
  <si>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</si>
  <si>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</si>
  <si>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</si>
  <si>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</si>
  <si>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</si>
  <si>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</si>
  <si>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</si>
  <si>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</si>
  <si>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</si>
  <si>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</si>
  <si>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</si>
  <si>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</si>
  <si>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</si>
  <si>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</si>
  <si>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</si>
  <si>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</si>
  <si>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前年度と比べほぼ同じ比率となった。耐用年数を経過した管路の状況に応じて適正な更新を進めていかなければならない。
②管路経年化率
　類似団体平均値と比べると、耐用年数を経過した管路を多く保持している。管路更新が経年化に追いつかず、指数は年々上昇傾向にある。管種ごとの更新サイクルを定めるとともに、重要給水施設への配水管や老朽度の高い管路について優先順位を設定し、可能な限りペースを加速させる方針である。更に、布設する全ての管路には耐震管を採用し、ダクタイル鋳鉄管については可能な限り長寿命とされる管種を使用することで、耐震化及び長寿命化をあわせて推進していく。
③管路更新率
　令和5年度からの繰越工事が完了したことや、管路更新工事を推進したことにより、指数は前年度と比較して上昇した。一方で、令和6年度においても一部の管路更新工事を令和7年度へ繰り越したほか、令和7年度から令和9年度にかけて配水施設への多額の投資が計画されていることから、今後数年間は指数が低い水準で推移することが予想される。今後についても、管路更新を計画的に実施し指数の維持・増進を図る方針である。</t>
    <phoneticPr fontId="4"/>
  </si>
  <si>
    <t xml:space="preserve">①経常収支比率
　指数は100％を上回っており、数値は良好である。しかし、物価高騰、県水水道料金の値上げ、更には施設投資の増加による減価償却費の上昇など、複数の要因による影響により利益が減少する中、いつ発生してもおかしくない自然災害や施設の老朽化への対応に備えるための財源確保は極めて重要な課題である。
②累積欠損金比率
　累積欠損金なし
③流動比率
　類似団体平均値と比較しても上回っており、1年以内に支払うべき債務に対する支払い能力に問題はない。
④企業債残高対給水収益比率
　類似団値平均値に比べ低い比率であるが、今後さらに企業債を借り入れる計画があるため、将来的に比率の増加が予想される。引き続き注視する必要がある。
⑤料金回収率
　指数が100％を超えていることから、事業経営は概ね健全であると評価できる。しかし、人口減少に伴う水需要及び料金収入の減少、物価高騰、県水水道料金の値上げ、更には施設投資に伴う減価償却費の増加など、利益を圧迫する要因が重なっており、財政的な余裕は十分とは言えない。
⑥給水原価
　類似団体平均値に比べ低い水準にあり、前年度と比較して有収水量は微減となったが、配水管更新工事の継続事業や予算繰越による資産減耗費の減少により、経常費用も減少したことから、指数はほぼ横ばいで推移した。水道施設の健全な状態を維持していくための投資は不可欠であるが、更新費用の抑制や経費削減の取組みについても継続し、可能な限り費用の削減を図っていく方針である。
⑦施設利用率
　類似団体平均値に比べ高い水準であり、施設の統廃合により効率的に施設運転がされている。
⑧有収率
　漏水量の増加に伴い指数が低下しているが、類似団体平均値に比べて高い状況にある。今後も漏水調査を効率的効果的に実施するとともに、老朽管路の更新ペースを少しでも改善し、適正に維持・更新を図ることで、漏水や濁水の発生を可能な限り抑制し、効率的な水運用をしていく必要がある。
</t>
    <rPh sb="2" eb="3">
      <t>ツネ</t>
    </rPh>
    <rPh sb="227" eb="230">
      <t>キギョウサイ</t>
    </rPh>
    <rPh sb="230" eb="232">
      <t>ザンダカ</t>
    </rPh>
    <rPh sb="232" eb="233">
      <t>タイ</t>
    </rPh>
    <rPh sb="233" eb="237">
      <t>キュウスイシュウエキ</t>
    </rPh>
    <rPh sb="237" eb="239">
      <t>ヒリツ</t>
    </rPh>
    <rPh sb="314" eb="319">
      <t>リョウキンカイシュウリツ</t>
    </rPh>
    <rPh sb="454" eb="458">
      <t>キュウスイゲンカ</t>
    </rPh>
    <rPh sb="639" eb="644">
      <t>シセツリヨウリツ</t>
    </rPh>
    <rPh sb="690" eb="692">
      <t>ユウシュウ</t>
    </rPh>
    <rPh sb="692" eb="693">
      <t>リツ</t>
    </rPh>
    <rPh sb="715" eb="719">
      <t>ルイジダンタイ</t>
    </rPh>
    <rPh sb="721" eb="722">
      <t>チ</t>
    </rPh>
    <rPh sb="726" eb="727">
      <t>タカ</t>
    </rPh>
    <phoneticPr fontId="4"/>
  </si>
  <si>
    <t>　経常収支比率は、前年度比1.36ポイント減の110.58％だが、健全経営の水準とされる100％を上回っている。令和4年4月に水道料金を改定し、以前より収益を確保しているが、動力費における電気料金が国の激変緩和措置等の規模縮小による費用の拡大、また県営水道料金の値上げ等、今後費用がさらに増加することが予想される。有収率は、前年度比0.31ポイント減の89.22％となった。主に漏水量の増加が影響していると考えられるが、漏水は貴重な水資源・経営資源の浪費となるため、今後も引き続き計画的に管路更新を進めるとともに、漏水調査など継続的に漏水対策を行うなど有収率の向上に向けた運営に取り組んでいく。
　令和5年度からの繰越工事の完了や管路更新工事の推進により、管路更新率は、前年度比0.26ポイント増の1.05％となっているものの、経年化に更新が追いついていないのが現状である。将来的な人口減少等による給水収益の減少、また昨今の物価高騰等により水道事業経営は厳しい状況が続くことが予想されるため、計画的な施設の更新・耐震化事業を推進し、更なる経営の効率化に取り組んでいく。</t>
    <rPh sb="364" eb="367">
      <t>ケイネンカ</t>
    </rPh>
    <rPh sb="368" eb="370">
      <t>コウシン</t>
    </rPh>
    <rPh sb="371" eb="372">
      <t>オ</t>
    </rPh>
    <rPh sb="381" eb="383">
      <t>ゲンジョウ</t>
    </rPh>
    <rPh sb="448" eb="449">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</si>
</sst>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1.44</c:v>
                </c:pt>
                <c:pt idx="2">
                  <c:v>1.41</c:v>
                </c:pt>
                <c:pt idx="3">
                  <c:v>0.79</c:v>
                </c:pt>
                <c:pt idx="4">
                  <c:v>1.05</c:v>
                </c:pt>
              </c:numCache>
            </c:numRef>
          </c:val>
          <c:extLst>
            <c:ext xmlns:c16="http://schemas.microsoft.com/office/drawing/2014/chart" uri="{C3380CC4-5D6E-409C-BE32-E72D297353CC}">
              <c16:uniqueId val="{00000000-B314-443B-B5E0-76D39A2DDB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314-443B-B5E0-76D39A2DDB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78.989999999999995</c:v>
                </c:pt>
                <c:pt idx="1">
                  <c:v>91.94</c:v>
                </c:pt>
                <c:pt idx="2">
                  <c:v>85.09</c:v>
                </c:pt>
                <c:pt idx="3">
                  <c:v>84.85</c:v>
                </c:pt>
                <c:pt idx="4">
                  <c:v>85.22</c:v>
                </c:pt>
              </c:numCache>
            </c:numRef>
          </c:val>
          <c:extLst>
            <c:ext xmlns:c16="http://schemas.microsoft.com/office/drawing/2014/chart" uri="{C3380CC4-5D6E-409C-BE32-E72D297353CC}">
              <c16:uniqueId val="{00000000-2DCA-4BCE-AF97-60430B64F8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DCA-4BCE-AF97-60430B64F8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90.1</c:v>
                </c:pt>
                <c:pt idx="1">
                  <c:v>88.64</c:v>
                </c:pt>
                <c:pt idx="2">
                  <c:v>90.49</c:v>
                </c:pt>
                <c:pt idx="3">
                  <c:v>89.53</c:v>
                </c:pt>
                <c:pt idx="4">
                  <c:v>89.22</c:v>
                </c:pt>
              </c:numCache>
            </c:numRef>
          </c:val>
          <c:extLst>
            <c:ext xmlns:c16="http://schemas.microsoft.com/office/drawing/2014/chart" uri="{C3380CC4-5D6E-409C-BE32-E72D297353CC}">
              <c16:uniqueId val="{00000000-B622-40AF-93ED-87AAB58558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B622-40AF-93ED-87AAB58558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109.75</c:v>
                </c:pt>
                <c:pt idx="1">
                  <c:v>105.9</c:v>
                </c:pt>
                <c:pt idx="2">
                  <c:v>108.6</c:v>
                </c:pt>
                <c:pt idx="3">
                  <c:v>111.94</c:v>
                </c:pt>
                <c:pt idx="4">
                  <c:v>110.58</c:v>
                </c:pt>
              </c:numCache>
            </c:numRef>
          </c:val>
          <c:extLst>
            <c:ext xmlns:c16="http://schemas.microsoft.com/office/drawing/2014/chart" uri="{C3380CC4-5D6E-409C-BE32-E72D297353CC}">
              <c16:uniqueId val="{00000000-781D-4AB7-AFF0-F3700FE0BBE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81D-4AB7-AFF0-F3700FE0BBE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47.86</c:v>
                </c:pt>
                <c:pt idx="1">
                  <c:v>47.91</c:v>
                </c:pt>
                <c:pt idx="2">
                  <c:v>47.22</c:v>
                </c:pt>
                <c:pt idx="3">
                  <c:v>47.17</c:v>
                </c:pt>
                <c:pt idx="4">
                  <c:v>47.48</c:v>
                </c:pt>
              </c:numCache>
            </c:numRef>
          </c:val>
          <c:extLst>
            <c:ext xmlns:c16="http://schemas.microsoft.com/office/drawing/2014/chart" uri="{C3380CC4-5D6E-409C-BE32-E72D297353CC}">
              <c16:uniqueId val="{00000000-C6BA-48B2-9E59-774CAAFFBC4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C6BA-48B2-9E59-774CAAFFBC4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36.31</c:v>
                </c:pt>
                <c:pt idx="1">
                  <c:v>37.49</c:v>
                </c:pt>
                <c:pt idx="2">
                  <c:v>37.700000000000003</c:v>
                </c:pt>
                <c:pt idx="3">
                  <c:v>37.799999999999997</c:v>
                </c:pt>
                <c:pt idx="4">
                  <c:v>37.83</c:v>
                </c:pt>
              </c:numCache>
            </c:numRef>
          </c:val>
          <c:extLst>
            <c:ext xmlns:c16="http://schemas.microsoft.com/office/drawing/2014/chart" uri="{C3380CC4-5D6E-409C-BE32-E72D297353CC}">
              <c16:uniqueId val="{00000000-5DA8-458C-AA0A-47273E1D1ED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5DA8-458C-AA0A-47273E1D1ED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C5-42A0-A5BC-121760FB933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DC5-42A0-A5BC-121760FB933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590.92999999999995</c:v>
                </c:pt>
                <c:pt idx="1">
                  <c:v>702.09</c:v>
                </c:pt>
                <c:pt idx="2">
                  <c:v>716.22</c:v>
                </c:pt>
                <c:pt idx="3">
                  <c:v>359.49</c:v>
                </c:pt>
                <c:pt idx="4">
                  <c:v>629.64</c:v>
                </c:pt>
              </c:numCache>
            </c:numRef>
          </c:val>
          <c:extLst>
            <c:ext xmlns:c16="http://schemas.microsoft.com/office/drawing/2014/chart" uri="{C3380CC4-5D6E-409C-BE32-E72D297353CC}">
              <c16:uniqueId val="{00000000-2A3A-42AD-915A-0336F9BE6E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A3A-42AD-915A-0336F9BE6E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99.94</c:v>
                </c:pt>
                <c:pt idx="1">
                  <c:v>114.81</c:v>
                </c:pt>
                <c:pt idx="2">
                  <c:v>138.28</c:v>
                </c:pt>
                <c:pt idx="3">
                  <c:v>152.83000000000001</c:v>
                </c:pt>
                <c:pt idx="4">
                  <c:v>155.07</c:v>
                </c:pt>
              </c:numCache>
            </c:numRef>
          </c:val>
          <c:extLst>
            <c:ext xmlns:c16="http://schemas.microsoft.com/office/drawing/2014/chart" uri="{C3380CC4-5D6E-409C-BE32-E72D297353CC}">
              <c16:uniqueId val="{00000000-1876-450B-90A8-BBE27580AE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1876-450B-90A8-BBE27580AE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94.21</c:v>
                </c:pt>
                <c:pt idx="1">
                  <c:v>98.75</c:v>
                </c:pt>
                <c:pt idx="2">
                  <c:v>94.16</c:v>
                </c:pt>
                <c:pt idx="3">
                  <c:v>96.77</c:v>
                </c:pt>
                <c:pt idx="4">
                  <c:v>105.7</c:v>
                </c:pt>
              </c:numCache>
            </c:numRef>
          </c:val>
          <c:extLst>
            <c:ext xmlns:c16="http://schemas.microsoft.com/office/drawing/2014/chart" uri="{C3380CC4-5D6E-409C-BE32-E72D297353CC}">
              <c16:uniqueId val="{00000000-23A9-4C2B-B417-8925DF889EE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23A9-4C2B-B417-8925DF889EE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125.14</c:v>
                </c:pt>
                <c:pt idx="1">
                  <c:v>130.66</c:v>
                </c:pt>
                <c:pt idx="2">
                  <c:v>139.79</c:v>
                </c:pt>
                <c:pt idx="3">
                  <c:v>140.87</c:v>
                </c:pt>
                <c:pt idx="4">
                  <c:v>140.6</c:v>
                </c:pt>
              </c:numCache>
            </c:numRef>
          </c:val>
          <c:extLst>
            <c:ext xmlns:c16="http://schemas.microsoft.com/office/drawing/2014/chart" uri="{C3380CC4-5D6E-409C-BE32-E72D297353CC}">
              <c16:uniqueId val="{00000000-44B1-4EFC-97D0-FE96E53A518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44B1-4EFC-97D0-FE96E53A518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丹羽広域事務組合（事業会計分）</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81.78</v>
      </c>
      <c r="J10" s="37"/>
      <c r="K10" s="37"/>
      <c r="L10" s="37"/>
      <c r="M10" s="37"/>
      <c r="N10" s="37"/>
      <c r="O10" s="64"/>
      <c r="P10" s="54">
        <f>データ!$P$6</f>
        <v>99.93</v>
      </c>
      <c r="Q10" s="54"/>
      <c r="R10" s="54"/>
      <c r="S10" s="54"/>
      <c r="T10" s="54"/>
      <c r="U10" s="54"/>
      <c r="V10" s="54"/>
      <c r="W10" s="65">
        <f>データ!$Q$6</f>
        <v>2420</v>
      </c>
      <c r="X10" s="65"/>
      <c r="Y10" s="65"/>
      <c r="Z10" s="65"/>
      <c r="AA10" s="65"/>
      <c r="AB10" s="65"/>
      <c r="AC10" s="65"/>
      <c r="AD10" s="2"/>
      <c r="AE10" s="2"/>
      <c r="AF10" s="2"/>
      <c r="AG10" s="2"/>
      <c r="AH10" s="2"/>
      <c r="AI10" s="2"/>
      <c r="AJ10" s="2"/>
      <c r="AK10" s="2"/>
      <c r="AL10" s="65">
        <f>データ!$U$6</f>
        <v>58873</v>
      </c>
      <c r="AM10" s="65"/>
      <c r="AN10" s="65"/>
      <c r="AO10" s="65"/>
      <c r="AP10" s="65"/>
      <c r="AQ10" s="65"/>
      <c r="AR10" s="65"/>
      <c r="AS10" s="65"/>
      <c r="AT10" s="36">
        <f>データ!$V$6</f>
        <v>24.8</v>
      </c>
      <c r="AU10" s="37"/>
      <c r="AV10" s="37"/>
      <c r="AW10" s="37"/>
      <c r="AX10" s="37"/>
      <c r="AY10" s="37"/>
      <c r="AZ10" s="37"/>
      <c r="BA10" s="37"/>
      <c r="BB10" s="54">
        <f>データ!$W$6</f>
        <v>2373.91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G7s8d/1mS51Lciq1mhUXzepr0o1vo5dx+mwCAEr7qUhiIfqMtaeNX6Fd5It+VsrugIx1YzvADt8CHEWOYQJBg==" saltValue="S6kaeGM2dJbLC0V7H4zk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238732</v>
      </c>
      <c r="D6" s="20">
        <f t="shared" si="3"/>
        <v>46</v>
      </c>
      <c r="E6" s="20">
        <f t="shared" si="3"/>
        <v>1</v>
      </c>
      <c r="F6" s="20">
        <f t="shared" si="3"/>
        <v>0</v>
      </c>
      <c r="G6" s="20">
        <f t="shared" si="3"/>
        <v>1</v>
      </c>
      <c r="H6" s="20" t="str">
        <f t="shared" si="3"/>
        <v>愛知県　丹羽広域事務組合（事業会計分）</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81.78</v>
      </c>
      <c r="P6" s="21">
        <f t="shared" si="3"/>
        <v>99.93</v>
      </c>
      <c r="Q6" s="21">
        <f t="shared" si="3"/>
        <v>2420</v>
      </c>
      <c r="R6" s="21" t="str">
        <f t="shared" si="3"/>
        <v>-</v>
      </c>
      <c r="S6" s="21" t="str">
        <f t="shared" si="3"/>
        <v>-</v>
      </c>
      <c r="T6" s="21" t="str">
        <f t="shared" si="3"/>
        <v>-</v>
      </c>
      <c r="U6" s="21">
        <f t="shared" si="3"/>
        <v>58873</v>
      </c>
      <c r="V6" s="21">
        <f t="shared" si="3"/>
        <v>24.8</v>
      </c>
      <c r="W6" s="21">
        <f t="shared" si="3"/>
        <v>2373.91</v>
      </c>
      <c r="X6" s="22">
        <f>IF(X7="",NA(),X7)</f>
        <v>109.75</v>
      </c>
      <c r="Y6" s="22">
        <f t="shared" ref="Y6:AG6" si="4">IF(Y7="",NA(),Y7)</f>
        <v>105.9</v>
      </c>
      <c r="Z6" s="22">
        <f t="shared" si="4"/>
        <v>108.6</v>
      </c>
      <c r="AA6" s="22">
        <f t="shared" si="4"/>
        <v>111.94</v>
      </c>
      <c r="AB6" s="22">
        <f t="shared" si="4"/>
        <v>110.58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590.92999999999995</v>
      </c>
      <c r="AU6" s="22">
        <f t="shared" ref="AU6:BC6" si="6">IF(AU7="",NA(),AU7)</f>
        <v>702.09</v>
      </c>
      <c r="AV6" s="22">
        <f t="shared" si="6"/>
        <v>716.22</v>
      </c>
      <c r="AW6" s="22">
        <f t="shared" si="6"/>
        <v>359.49</v>
      </c>
      <c r="AX6" s="22">
        <f t="shared" si="6"/>
        <v>629.64</v>
      </c>
      <c r="AY6" s="22">
        <f t="shared" si="6"/>
        <v>350.79</v>
      </c>
      <c r="AZ6" s="22">
        <f t="shared" si="6"/>
        <v>354.57</v>
      </c>
      <c r="BA6" s="22">
        <f t="shared" si="6"/>
        <v>357.74</v>
      </c>
      <c r="BB6" s="22">
        <f t="shared" si="6"/>
        <v>344.88</v>
      </c>
      <c r="BC6" s="22">
        <f t="shared" si="6"/>
        <v>326.02</v>
      </c>
      <c r="BD6" s="21" t="str">
        <f>IF(BD7="","",IF(BD7="-","【-】","【"&amp;SUBSTITUTE(TEXT(BD7,"#,##0.00"),"-","△")&amp;"】"))</f>
        <v>【239.69】</v>
      </c>
      <c r="BE6" s="22">
        <f>IF(BE7="",NA(),BE7)</f>
        <v>99.94</v>
      </c>
      <c r="BF6" s="22">
        <f t="shared" ref="BF6:BN6" si="7">IF(BF7="",NA(),BF7)</f>
        <v>114.81</v>
      </c>
      <c r="BG6" s="22">
        <f t="shared" si="7"/>
        <v>138.28</v>
      </c>
      <c r="BH6" s="22">
        <f t="shared" si="7"/>
        <v>152.83000000000001</v>
      </c>
      <c r="BI6" s="22">
        <f t="shared" si="7"/>
        <v>155.07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94.21</v>
      </c>
      <c r="BQ6" s="22">
        <f t="shared" ref="BQ6:BY6" si="8">IF(BQ7="",NA(),BQ7)</f>
        <v>98.75</v>
      </c>
      <c r="BR6" s="22">
        <f t="shared" si="8"/>
        <v>94.16</v>
      </c>
      <c r="BS6" s="22">
        <f t="shared" si="8"/>
        <v>96.77</v>
      </c>
      <c r="BT6" s="22">
        <f t="shared" si="8"/>
        <v>105.7</v>
      </c>
      <c r="BU6" s="22">
        <f t="shared" si="8"/>
        <v>100.85</v>
      </c>
      <c r="BV6" s="22">
        <f t="shared" si="8"/>
        <v>103.79</v>
      </c>
      <c r="BW6" s="22">
        <f t="shared" si="8"/>
        <v>98.3</v>
      </c>
      <c r="BX6" s="22">
        <f t="shared" si="8"/>
        <v>98.89</v>
      </c>
      <c r="BY6" s="22">
        <f t="shared" si="8"/>
        <v>99.25</v>
      </c>
      <c r="BZ6" s="21" t="str">
        <f>IF(BZ7="","",IF(BZ7="-","【-】","【"&amp;SUBSTITUTE(TEXT(BZ7,"#,##0.00"),"-","△")&amp;"】"))</f>
        <v>【97.59】</v>
      </c>
      <c r="CA6" s="22">
        <f>IF(CA7="",NA(),CA7)</f>
        <v>125.14</v>
      </c>
      <c r="CB6" s="22">
        <f t="shared" ref="CB6:CJ6" si="9">IF(CB7="",NA(),CB7)</f>
        <v>130.66</v>
      </c>
      <c r="CC6" s="22">
        <f t="shared" si="9"/>
        <v>139.79</v>
      </c>
      <c r="CD6" s="22">
        <f t="shared" si="9"/>
        <v>140.87</v>
      </c>
      <c r="CE6" s="22">
        <f t="shared" si="9"/>
        <v>140.6</v>
      </c>
      <c r="CF6" s="22">
        <f t="shared" si="9"/>
        <v>167.1</v>
      </c>
      <c r="CG6" s="22">
        <f t="shared" si="9"/>
        <v>167.86</v>
      </c>
      <c r="CH6" s="22">
        <f t="shared" si="9"/>
        <v>173.68</v>
      </c>
      <c r="CI6" s="22">
        <f t="shared" si="9"/>
        <v>174.52</v>
      </c>
      <c r="CJ6" s="22">
        <f t="shared" si="9"/>
        <v>178.92</v>
      </c>
      <c r="CK6" s="21" t="str">
        <f>IF(CK7="","",IF(CK7="-","【-】","【"&amp;SUBSTITUTE(TEXT(CK7,"#,##0.00"),"-","△")&amp;"】"))</f>
        <v>【181.66】</v>
      </c>
      <c r="CL6" s="22">
        <f>IF(CL7="",NA(),CL7)</f>
        <v>78.989999999999995</v>
      </c>
      <c r="CM6" s="22">
        <f t="shared" ref="CM6:CU6" si="10">IF(CM7="",NA(),CM7)</f>
        <v>91.94</v>
      </c>
      <c r="CN6" s="22">
        <f t="shared" si="10"/>
        <v>85.09</v>
      </c>
      <c r="CO6" s="22">
        <f t="shared" si="10"/>
        <v>84.85</v>
      </c>
      <c r="CP6" s="22">
        <f t="shared" si="10"/>
        <v>85.22</v>
      </c>
      <c r="CQ6" s="22">
        <f t="shared" si="10"/>
        <v>59.91</v>
      </c>
      <c r="CR6" s="22">
        <f t="shared" si="10"/>
        <v>59.4</v>
      </c>
      <c r="CS6" s="22">
        <f t="shared" si="10"/>
        <v>59.24</v>
      </c>
      <c r="CT6" s="22">
        <f t="shared" si="10"/>
        <v>58.77</v>
      </c>
      <c r="CU6" s="22">
        <f t="shared" si="10"/>
        <v>59.17</v>
      </c>
      <c r="CV6" s="21" t="str">
        <f>IF(CV7="","",IF(CV7="-","【-】","【"&amp;SUBSTITUTE(TEXT(CV7,"#,##0.00"),"-","△")&amp;"】"))</f>
        <v>【60.21】</v>
      </c>
      <c r="CW6" s="22">
        <f>IF(CW7="",NA(),CW7)</f>
        <v>90.1</v>
      </c>
      <c r="CX6" s="22">
        <f t="shared" ref="CX6:DF6" si="11">IF(CX7="",NA(),CX7)</f>
        <v>88.64</v>
      </c>
      <c r="CY6" s="22">
        <f t="shared" si="11"/>
        <v>90.49</v>
      </c>
      <c r="CZ6" s="22">
        <f t="shared" si="11"/>
        <v>89.53</v>
      </c>
      <c r="DA6" s="22">
        <f t="shared" si="11"/>
        <v>89.22</v>
      </c>
      <c r="DB6" s="22">
        <f t="shared" si="11"/>
        <v>87.26</v>
      </c>
      <c r="DC6" s="22">
        <f t="shared" si="11"/>
        <v>87.57</v>
      </c>
      <c r="DD6" s="22">
        <f t="shared" si="11"/>
        <v>87.26</v>
      </c>
      <c r="DE6" s="22">
        <f t="shared" si="11"/>
        <v>86.95</v>
      </c>
      <c r="DF6" s="22">
        <f t="shared" si="11"/>
        <v>86.58</v>
      </c>
      <c r="DG6" s="21" t="str">
        <f>IF(DG7="","",IF(DG7="-","【-】","【"&amp;SUBSTITUTE(TEXT(DG7,"#,##0.00"),"-","△")&amp;"】"))</f>
        <v>【89.21】</v>
      </c>
      <c r="DH6" s="22">
        <f>IF(DH7="",NA(),DH7)</f>
        <v>47.86</v>
      </c>
      <c r="DI6" s="22">
        <f t="shared" ref="DI6:DQ6" si="12">IF(DI7="",NA(),DI7)</f>
        <v>47.91</v>
      </c>
      <c r="DJ6" s="22">
        <f t="shared" si="12"/>
        <v>47.22</v>
      </c>
      <c r="DK6" s="22">
        <f t="shared" si="12"/>
        <v>47.17</v>
      </c>
      <c r="DL6" s="22">
        <f t="shared" si="12"/>
        <v>47.48</v>
      </c>
      <c r="DM6" s="22">
        <f t="shared" si="12"/>
        <v>49.2</v>
      </c>
      <c r="DN6" s="22">
        <f t="shared" si="12"/>
        <v>50.01</v>
      </c>
      <c r="DO6" s="22">
        <f t="shared" si="12"/>
        <v>50.99</v>
      </c>
      <c r="DP6" s="22">
        <f t="shared" si="12"/>
        <v>51.79</v>
      </c>
      <c r="DQ6" s="22">
        <f t="shared" si="12"/>
        <v>52.02</v>
      </c>
      <c r="DR6" s="21" t="str">
        <f>IF(DR7="","",IF(DR7="-","【-】","【"&amp;SUBSTITUTE(TEXT(DR7,"#,##0.00"),"-","△")&amp;"】"))</f>
        <v>【52.41】</v>
      </c>
      <c r="DS6" s="22">
        <f>IF(DS7="",NA(),DS7)</f>
        <v>36.31</v>
      </c>
      <c r="DT6" s="22">
        <f t="shared" ref="DT6:EB6" si="13">IF(DT7="",NA(),DT7)</f>
        <v>37.49</v>
      </c>
      <c r="DU6" s="22">
        <f t="shared" si="13"/>
        <v>37.700000000000003</v>
      </c>
      <c r="DV6" s="22">
        <f t="shared" si="13"/>
        <v>37.799999999999997</v>
      </c>
      <c r="DW6" s="22">
        <f t="shared" si="13"/>
        <v>37.83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0.41</v>
      </c>
      <c r="EE6" s="22">
        <f t="shared" ref="EE6:EM6" si="14">IF(EE7="",NA(),EE7)</f>
        <v>1.44</v>
      </c>
      <c r="EF6" s="22">
        <f t="shared" si="14"/>
        <v>1.41</v>
      </c>
      <c r="EG6" s="22">
        <f t="shared" si="14"/>
        <v>0.79</v>
      </c>
      <c r="EH6" s="22">
        <f t="shared" si="14"/>
        <v>1.05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238732</v>
      </c>
      <c r="D7" s="24">
        <v>46</v>
      </c>
      <c r="E7" s="24">
        <v>1</v>
      </c>
      <c r="F7" s="24">
        <v>0</v>
      </c>
      <c r="G7" s="24">
        <v>1</v>
      </c>
      <c r="H7" s="24" t="s">
        <v>93</v>
      </c>
      <c r="I7" s="24" t="s">
        <v>94</v>
      </c>
      <c r="J7" s="24" t="s">
        <v>95</v>
      </c>
      <c r="K7" s="24" t="s">
        <v>96</v>
      </c>
      <c r="L7" s="24" t="s">
        <v>97</v>
      </c>
      <c r="M7" s="24" t="s">
        <v>98</v>
      </c>
      <c r="N7" s="25" t="s">
        <v>99</v>
      </c>
      <c r="O7" s="25">
        <v>81.78</v>
      </c>
      <c r="P7" s="25">
        <v>99.93</v>
      </c>
      <c r="Q7" s="25">
        <v>2420</v>
      </c>
      <c r="R7" s="25" t="s">
        <v>99</v>
      </c>
      <c r="S7" s="25" t="s">
        <v>99</v>
      </c>
      <c r="T7" s="25" t="s">
        <v>99</v>
      </c>
      <c r="U7" s="25">
        <v>58873</v>
      </c>
      <c r="V7" s="25">
        <v>24.8</v>
      </c>
      <c r="W7" s="25">
        <v>2373.91</v>
      </c>
      <c r="X7" s="25">
        <v>109.75</v>
      </c>
      <c r="Y7" s="25">
        <v>105.9</v>
      </c>
      <c r="Z7" s="25">
        <v>108.6</v>
      </c>
      <c r="AA7" s="25">
        <v>111.94</v>
      </c>
      <c r="AB7" s="25">
        <v>110.58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590.92999999999995</v>
      </c>
      <c r="AU7" s="25">
        <v>702.09</v>
      </c>
      <c r="AV7" s="25">
        <v>716.22</v>
      </c>
      <c r="AW7" s="25">
        <v>359.49</v>
      </c>
      <c r="AX7" s="25">
        <v>629.64</v>
      </c>
      <c r="AY7" s="25">
        <v>350.79</v>
      </c>
      <c r="AZ7" s="25">
        <v>354.57</v>
      </c>
      <c r="BA7" s="25">
        <v>357.74</v>
      </c>
      <c r="BB7" s="25">
        <v>344.88</v>
      </c>
      <c r="BC7" s="25">
        <v>326.02</v>
      </c>
      <c r="BD7" s="25">
        <v>239.69</v>
      </c>
      <c r="BE7" s="25">
        <v>99.94</v>
      </c>
      <c r="BF7" s="25">
        <v>114.81</v>
      </c>
      <c r="BG7" s="25">
        <v>138.28</v>
      </c>
      <c r="BH7" s="25">
        <v>152.83000000000001</v>
      </c>
      <c r="BI7" s="25">
        <v>155.07</v>
      </c>
      <c r="BJ7" s="25">
        <v>322.92</v>
      </c>
      <c r="BK7" s="25">
        <v>303.45999999999998</v>
      </c>
      <c r="BL7" s="25">
        <v>307.27999999999997</v>
      </c>
      <c r="BM7" s="25">
        <v>304.02</v>
      </c>
      <c r="BN7" s="25">
        <v>300.54000000000002</v>
      </c>
      <c r="BO7" s="25">
        <v>264.86</v>
      </c>
      <c r="BP7" s="25">
        <v>94.21</v>
      </c>
      <c r="BQ7" s="25">
        <v>98.75</v>
      </c>
      <c r="BR7" s="25">
        <v>94.16</v>
      </c>
      <c r="BS7" s="25">
        <v>96.77</v>
      </c>
      <c r="BT7" s="25">
        <v>105.7</v>
      </c>
      <c r="BU7" s="25">
        <v>100.85</v>
      </c>
      <c r="BV7" s="25">
        <v>103.79</v>
      </c>
      <c r="BW7" s="25">
        <v>98.3</v>
      </c>
      <c r="BX7" s="25">
        <v>98.89</v>
      </c>
      <c r="BY7" s="25">
        <v>99.25</v>
      </c>
      <c r="BZ7" s="25">
        <v>97.59</v>
      </c>
      <c r="CA7" s="25">
        <v>125.14</v>
      </c>
      <c r="CB7" s="25">
        <v>130.66</v>
      </c>
      <c r="CC7" s="25">
        <v>139.79</v>
      </c>
      <c r="CD7" s="25">
        <v>140.87</v>
      </c>
      <c r="CE7" s="25">
        <v>140.6</v>
      </c>
      <c r="CF7" s="25">
        <v>167.1</v>
      </c>
      <c r="CG7" s="25">
        <v>167.86</v>
      </c>
      <c r="CH7" s="25">
        <v>173.68</v>
      </c>
      <c r="CI7" s="25">
        <v>174.52</v>
      </c>
      <c r="CJ7" s="25">
        <v>178.92</v>
      </c>
      <c r="CK7" s="25">
        <v>181.66</v>
      </c>
      <c r="CL7" s="25">
        <v>78.989999999999995</v>
      </c>
      <c r="CM7" s="25">
        <v>91.94</v>
      </c>
      <c r="CN7" s="25">
        <v>85.09</v>
      </c>
      <c r="CO7" s="25">
        <v>84.85</v>
      </c>
      <c r="CP7" s="25">
        <v>85.22</v>
      </c>
      <c r="CQ7" s="25">
        <v>59.91</v>
      </c>
      <c r="CR7" s="25">
        <v>59.4</v>
      </c>
      <c r="CS7" s="25">
        <v>59.24</v>
      </c>
      <c r="CT7" s="25">
        <v>58.77</v>
      </c>
      <c r="CU7" s="25">
        <v>59.17</v>
      </c>
      <c r="CV7" s="25">
        <v>60.21</v>
      </c>
      <c r="CW7" s="25">
        <v>90.1</v>
      </c>
      <c r="CX7" s="25">
        <v>88.64</v>
      </c>
      <c r="CY7" s="25">
        <v>90.49</v>
      </c>
      <c r="CZ7" s="25">
        <v>89.53</v>
      </c>
      <c r="DA7" s="25">
        <v>89.22</v>
      </c>
      <c r="DB7" s="25">
        <v>87.26</v>
      </c>
      <c r="DC7" s="25">
        <v>87.57</v>
      </c>
      <c r="DD7" s="25">
        <v>87.26</v>
      </c>
      <c r="DE7" s="25">
        <v>86.95</v>
      </c>
      <c r="DF7" s="25">
        <v>86.58</v>
      </c>
      <c r="DG7" s="25">
        <v>89.21</v>
      </c>
      <c r="DH7" s="25">
        <v>47.86</v>
      </c>
      <c r="DI7" s="25">
        <v>47.91</v>
      </c>
      <c r="DJ7" s="25">
        <v>47.22</v>
      </c>
      <c r="DK7" s="25">
        <v>47.17</v>
      </c>
      <c r="DL7" s="25">
        <v>47.48</v>
      </c>
      <c r="DM7" s="25">
        <v>49.2</v>
      </c>
      <c r="DN7" s="25">
        <v>50.01</v>
      </c>
      <c r="DO7" s="25">
        <v>50.99</v>
      </c>
      <c r="DP7" s="25">
        <v>51.79</v>
      </c>
      <c r="DQ7" s="25">
        <v>52.02</v>
      </c>
      <c r="DR7" s="25">
        <v>52.41</v>
      </c>
      <c r="DS7" s="25">
        <v>36.31</v>
      </c>
      <c r="DT7" s="25">
        <v>37.49</v>
      </c>
      <c r="DU7" s="25">
        <v>37.700000000000003</v>
      </c>
      <c r="DV7" s="25">
        <v>37.799999999999997</v>
      </c>
      <c r="DW7" s="25">
        <v>37.83</v>
      </c>
      <c r="DX7" s="25">
        <v>18.329999999999998</v>
      </c>
      <c r="DY7" s="25">
        <v>20.27</v>
      </c>
      <c r="DZ7" s="25">
        <v>21.69</v>
      </c>
      <c r="EA7" s="25">
        <v>23.19</v>
      </c>
      <c r="EB7" s="25">
        <v>24.61</v>
      </c>
      <c r="EC7" s="25">
        <v>26.78</v>
      </c>
      <c r="ED7" s="25">
        <v>0.41</v>
      </c>
      <c r="EE7" s="25">
        <v>1.44</v>
      </c>
      <c r="EF7" s="25">
        <v>1.41</v>
      </c>
      <c r="EG7" s="25">
        <v>0.79</v>
      </c>
      <c r="EH7" s="25">
        <v>1.05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2026-01-27T01:15:59Z</cp:lastPrinted>
  <dcterms:created xsi:type="dcterms:W3CDTF">2025-12-12T09:18:42Z</dcterms:created>
  <dcterms:modified xsi:type="dcterms:W3CDTF">2026-02-26T05:28:27Z</dcterms:modified>
  <cp:category/>
</cp:coreProperties>
</file>