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D3FBC953-4CCF-485B-8F10-DC35D789141D}" xr6:coauthVersionLast="47" xr6:coauthVersionMax="47" xr10:uidLastSave="{00000000-0000-0000-0000-000000000000}"/>
  <workbookProtection workbookAlgorithmName="SHA-512" workbookHashValue="G8ZU/4zsbFcJxGQV3p3Ho7tIK82nljdMTVm+4lNytZ+J2Ks5vJMbwOdsAYJzMasSCz8ulPvBjBlUovQZh496qw==" workbookSaltValue="SgTgyg07QhR+sxJf0QPPAA=="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I10" i="4"/>
  <c r="B10" i="4"/>
  <c r="BB8" i="4"/>
  <c r="AT8" i="4"/>
  <c r="AL8" i="4"/>
  <c r="AD8" i="4"/>
  <c r="W8"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<sst xmlns="http://schemas.openxmlformats.org/spreadsheetml/2006/main" count="231" uniqueCount="112">
  <si>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</si>
  <si>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</si>
  <si>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</si>
  <si>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</si>
  <si>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</si>
  <si>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</si>
  <si>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</si>
  <si>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</si>
  <si>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</si>
  <si>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</si>
  <si>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</si>
  <si>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</si>
  <si>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</si>
  <si>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</si>
  <si>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</si>
  <si>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</si>
  <si>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</si>
  <si>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</si>
  <si>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</si>
  <si>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</si>
  <si>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</si>
  <si>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</si>
  <si>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</si>
  <si>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</si>
  <si>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</si>
  <si>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</si>
  <si>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</si>
  <si>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</si>
  <si>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</si>
  <si>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</si>
  <si>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</si>
  <si>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</si>
  <si>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</si>
  <si>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</si>
  <si>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</si>
  <si>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</si>
  <si>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</si>
  <si>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</si>
  <si>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</si>
  <si>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</si>
  <si>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</si>
  <si>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</si>
  <si>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</si>
  <si>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</si>
  <si>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</si>
  <si>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</si>
  <si>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</si>
  <si>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</si>
  <si>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</si>
  <si>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</si>
  <si>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</si>
  <si>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</si>
  <si>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</si>
  <si>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</si>
  <si>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</si>
  <si>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</si>
  <si>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</si>
  <si>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</si>
  <si>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</si>
  <si>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</si>
  <si>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</si>
  <si>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</si>
  <si>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</si>
  <si>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</si>
  <si>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</si>
  <si>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</si>
  <si>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</si>
  <si>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</si>
  <si>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</si>
  <si>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</si>
  <si>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</si>
  <si>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</si>
  <si>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</si>
  <si>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</si>
  <si>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</si>
  <si>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</si>
  <si>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</si>
  <si>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</si>
  <si>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</si>
  <si>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</si>
  <si>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</si>
  <si>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</si>
  <si>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</si>
  <si>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</si>
  <si>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</si>
  <si>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</si>
  <si>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</si>
  <si>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</si>
  <si>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</si>
  <si>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</si>
  <si>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</si>
  <si>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</si>
  <si>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</si>
  <si>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愛知中部水道企業団</t>
  </si>
  <si>
    <t>法適用</t>
  </si>
  <si>
    <t>水道事業</t>
  </si>
  <si>
    <t>末端給水事業</t>
  </si>
  <si>
    <t>A1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</si>
  <si>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</si>
  <si>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</si>
  <si>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</si>
  <si>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</si>
  <si>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</si>
  <si>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</si>
  <si>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</si>
  <si>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</si>
  <si>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</si>
  <si>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</si>
  <si>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</si>
  <si>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■施設全体の減価償却の状況
①有形固定資産減価償却率は、類似団体平均値を下回っており、償却資産の増加率が減価償却累計額の増加率より大きかったため、前年度と比較して数値が低下しました。
■管路の経年化の状況
②管路経年化率は、類似団体平均値を上回っており、法定耐用年数を超える管路が増加したことにより、前年度と比較して数値が上昇しました。
■管路の更新投資の実施状況
③管路更新率は、令和７年度の水道料金改定による見直しに伴い、数値は低下しましたが、類似団体平均値は上回っています。
★総括★
　今後も管路の老朽化は進み、漏水など事故のリスクが高まっていくことが想定されます。令和６年度からは事業費の高騰及び令和７年度の水道料金改定に伴い、管路更新率の目標値を下げることとなりました。目標値を下げたことで漏水事故が増えることのないよう、より一層更新管路の選定検討や効率的な更新が求められます。</t>
    <rPh sb="73" eb="76">
      <t>ゼンネンド</t>
    </rPh>
    <rPh sb="77" eb="79">
      <t>ヒカク</t>
    </rPh>
    <rPh sb="84" eb="86">
      <t>テイカ</t>
    </rPh>
    <rPh sb="140" eb="142">
      <t>ゾウカ</t>
    </rPh>
    <rPh sb="161" eb="163">
      <t>ジョウショウ</t>
    </rPh>
    <rPh sb="191" eb="193">
      <t>レイワ</t>
    </rPh>
    <rPh sb="194" eb="196">
      <t>ネンド</t>
    </rPh>
    <rPh sb="197" eb="199">
      <t>スイドウ</t>
    </rPh>
    <rPh sb="199" eb="201">
      <t>リョウキン</t>
    </rPh>
    <rPh sb="201" eb="203">
      <t>カイテイ</t>
    </rPh>
    <rPh sb="206" eb="208">
      <t>ミナオ</t>
    </rPh>
    <rPh sb="210" eb="211">
      <t>トモナ</t>
    </rPh>
    <rPh sb="213" eb="215">
      <t>スウチ</t>
    </rPh>
    <rPh sb="216" eb="218">
      <t>テイカ</t>
    </rPh>
    <rPh sb="287" eb="289">
      <t>レイワ</t>
    </rPh>
    <rPh sb="290" eb="292">
      <t>ネンド</t>
    </rPh>
    <rPh sb="299" eb="301">
      <t>コウトウ</t>
    </rPh>
    <rPh sb="309" eb="311">
      <t>スイドウ</t>
    </rPh>
    <rPh sb="311" eb="313">
      <t>リョウキン</t>
    </rPh>
    <rPh sb="313" eb="315">
      <t>カイテイ</t>
    </rPh>
    <rPh sb="316" eb="317">
      <t>トモナ</t>
    </rPh>
    <rPh sb="325" eb="327">
      <t>モクヒョウ</t>
    </rPh>
    <rPh sb="327" eb="328">
      <t>チ</t>
    </rPh>
    <rPh sb="329" eb="330">
      <t>サ</t>
    </rPh>
    <rPh sb="341" eb="343">
      <t>モクヒョウ</t>
    </rPh>
    <rPh sb="343" eb="344">
      <t>チ</t>
    </rPh>
    <rPh sb="345" eb="346">
      <t>サ</t>
    </rPh>
    <rPh sb="351" eb="353">
      <t>ロウスイ</t>
    </rPh>
    <rPh sb="353" eb="355">
      <t>ジコ</t>
    </rPh>
    <rPh sb="356" eb="357">
      <t>フ</t>
    </rPh>
    <rPh sb="369" eb="371">
      <t>イッソウ</t>
    </rPh>
    <rPh sb="371" eb="373">
      <t>コウシン</t>
    </rPh>
    <rPh sb="373" eb="375">
      <t>カンロ</t>
    </rPh>
    <rPh sb="376" eb="378">
      <t>センテイ</t>
    </rPh>
    <rPh sb="378" eb="380">
      <t>ケントウ</t>
    </rPh>
    <rPh sb="381" eb="384">
      <t>コウリツテキ</t>
    </rPh>
    <rPh sb="385" eb="387">
      <t>コウシン</t>
    </rPh>
    <phoneticPr fontId="4"/>
  </si>
  <si>
    <t>　現状の分析において、財政面の健全性は確保されているといえますが、水道施設の老朽化が進行しているため、安定的な水道水の提供に支障をきたす恐れがあります。
　第2次水道施設整備計画（令和3年度～令和12年度）を策定し、計画的に管路更新事業を進めているところですが、給水収益の減少及び事業費高騰の影響から、計画どおりに進めていくことが困難な状況となっています。そのため、管路更新率の目標値変更及び令和７年度に水道料金改定を実施することを決定しました。水道料金改定は、収益の増加が期待できますが、更なる事業の見直し等を行い、健全な財政状況を維持しつつ、将来にわたり安全で安定した水道水を供給していけるように事業を進めていく必要があります。</t>
    <rPh sb="183" eb="185">
      <t>カンロ</t>
    </rPh>
    <rPh sb="185" eb="187">
      <t>コウシン</t>
    </rPh>
    <rPh sb="187" eb="188">
      <t>リツ</t>
    </rPh>
    <rPh sb="189" eb="192">
      <t>モクヒョウチ</t>
    </rPh>
    <rPh sb="192" eb="194">
      <t>ヘンコウ</t>
    </rPh>
    <rPh sb="194" eb="195">
      <t>オヨ</t>
    </rPh>
    <rPh sb="196" eb="198">
      <t>レイワ</t>
    </rPh>
    <rPh sb="199" eb="201">
      <t>ネンド</t>
    </rPh>
    <rPh sb="202" eb="204">
      <t>スイドウ</t>
    </rPh>
    <rPh sb="204" eb="206">
      <t>リョウキン</t>
    </rPh>
    <rPh sb="206" eb="208">
      <t>カイテイ</t>
    </rPh>
    <rPh sb="209" eb="211">
      <t>ジッシ</t>
    </rPh>
    <rPh sb="216" eb="218">
      <t>ケッテイ</t>
    </rPh>
    <rPh sb="234" eb="236">
      <t>ゾウカ</t>
    </rPh>
    <rPh sb="245" eb="246">
      <t>サラ</t>
    </rPh>
    <phoneticPr fontId="4"/>
  </si>
  <si>
    <t>■経営の健全性
①経常収支比率は、100％以上で推移しており、類似団体平均値と比較して良好な数値となっています。
②累積欠損金比率は、令和６年度においても発生していません。
③流動比率は、現金・預金の減少により流動資産は減少しましたが、未払金減少による流動負債の減少率のほうが大きかったため、前年度と比較して数値は上昇しました。
④企業債残高対給水収益比率は、令和６年度に新たに借入を行ったため、企業債残高が増加し、数値が上昇しました。
⑤料金回収率は、前年度と比較して経常費用が増加したことにより減少しましたが、100％以上で推移しており、水道料金収入で費用を賄えています。
■経営の効率性
⑥給水原価は、前年度と比較して年間総有収水量はほぼ横ばいでしたが、経常費用が増加したことに伴い、数値が上昇しました。
⑦施設利用率は、自己水源施設の一部廃止により配水能力が低下したため、数値が上昇しました。
⑧有収率は、前年度と比較して年間総有収水量はほぼ横ばいでしたが、年間総配水量が増加したため、数値が低下しました。しかし、数値は94.17％で、類似団体平均値を上回っています。
★総括★
　経常収支比率、料金回収率ともに100％以上となっているため、事業運営に必要な資金を確保し、健全な経営ができています。また、流動比率は249.89％であり、十分な支払能力もあることがわかります。しかし、年間総配水量が増加しているにもかかわらず、有収水量は横ばいであることから有収率が低下しています。有収率の低下は、料金収入減少の要因となることから、良好な経営状況を保っていくためにも有収率低下の原因究明が課題となっています。</t>
    <rPh sb="1" eb="3">
      <t>ケイエイ</t>
    </rPh>
    <rPh sb="4" eb="7">
      <t>ケンゼンセイ</t>
    </rPh>
    <rPh sb="9" eb="11">
      <t>ケイジョウ</t>
    </rPh>
    <rPh sb="11" eb="13">
      <t>シュウシ</t>
    </rPh>
    <rPh sb="13" eb="15">
      <t>ヒリツ</t>
    </rPh>
    <rPh sb="21" eb="23">
      <t>イジョウ</t>
    </rPh>
    <rPh sb="24" eb="26">
      <t>スイイ</t>
    </rPh>
    <rPh sb="31" eb="33">
      <t>ルイジ</t>
    </rPh>
    <rPh sb="33" eb="35">
      <t>ダンタイ</t>
    </rPh>
    <rPh sb="35" eb="38">
      <t>ヘイキンチ</t>
    </rPh>
    <rPh sb="39" eb="41">
      <t>ヒカク</t>
    </rPh>
    <rPh sb="43" eb="45">
      <t>リョウコウ</t>
    </rPh>
    <rPh sb="46" eb="48">
      <t>スウチ</t>
    </rPh>
    <rPh sb="58" eb="60">
      <t>ルイセキ</t>
    </rPh>
    <rPh sb="60" eb="62">
      <t>ケッソン</t>
    </rPh>
    <rPh sb="62" eb="63">
      <t>キン</t>
    </rPh>
    <rPh sb="63" eb="65">
      <t>ヒリツ</t>
    </rPh>
    <rPh sb="67" eb="69">
      <t>レイワ</t>
    </rPh>
    <rPh sb="70" eb="72">
      <t>ネンド</t>
    </rPh>
    <rPh sb="77" eb="79">
      <t>ハッセイ</t>
    </rPh>
    <rPh sb="88" eb="90">
      <t>リュウドウ</t>
    </rPh>
    <rPh sb="90" eb="92">
      <t>ヒリツ</t>
    </rPh>
    <rPh sb="94" eb="96">
      <t>ゲンキン</t>
    </rPh>
    <rPh sb="97" eb="99">
      <t>ヨキン</t>
    </rPh>
    <rPh sb="100" eb="102">
      <t>ゲンショウ</t>
    </rPh>
    <rPh sb="105" eb="107">
      <t>リュウドウ</t>
    </rPh>
    <rPh sb="107" eb="109">
      <t>シサン</t>
    </rPh>
    <rPh sb="110" eb="112">
      <t>ゲンショウ</t>
    </rPh>
    <rPh sb="118" eb="121">
      <t>ミハライキン</t>
    </rPh>
    <rPh sb="121" eb="123">
      <t>ゲンショウ</t>
    </rPh>
    <rPh sb="126" eb="128">
      <t>リュウドウ</t>
    </rPh>
    <rPh sb="128" eb="130">
      <t>フサイ</t>
    </rPh>
    <rPh sb="131" eb="133">
      <t>ゲンショウ</t>
    </rPh>
    <rPh sb="133" eb="134">
      <t>リツ</t>
    </rPh>
    <rPh sb="138" eb="139">
      <t>オオ</t>
    </rPh>
    <rPh sb="146" eb="149">
      <t>ゼンネンド</t>
    </rPh>
    <rPh sb="150" eb="152">
      <t>ヒカク</t>
    </rPh>
    <rPh sb="154" eb="156">
      <t>スウチ</t>
    </rPh>
    <rPh sb="157" eb="159">
      <t>ジョウショウ</t>
    </rPh>
    <rPh sb="235" eb="237">
      <t>ケイジョウ</t>
    </rPh>
    <rPh sb="237" eb="239">
      <t>ヒヨウ</t>
    </rPh>
    <rPh sb="240" eb="242">
      <t>ゾウカ</t>
    </rPh>
    <rPh sb="249" eb="251">
      <t>ゲンショウ</t>
    </rPh>
    <rPh sb="304" eb="307">
      <t>ゼンネンド</t>
    </rPh>
    <rPh sb="308" eb="310">
      <t>ヒカク</t>
    </rPh>
    <rPh sb="322" eb="323">
      <t>ヨコ</t>
    </rPh>
    <rPh sb="342" eb="343">
      <t>トモナ</t>
    </rPh>
    <rPh sb="345" eb="347">
      <t>スウチ</t>
    </rPh>
    <rPh sb="348" eb="350">
      <t>ジョウショウ</t>
    </rPh>
    <rPh sb="364" eb="366">
      <t>ジコ</t>
    </rPh>
    <rPh sb="366" eb="368">
      <t>スイゲン</t>
    </rPh>
    <rPh sb="368" eb="370">
      <t>シセツ</t>
    </rPh>
    <rPh sb="371" eb="373">
      <t>イチブ</t>
    </rPh>
    <rPh sb="373" eb="375">
      <t>ハイシ</t>
    </rPh>
    <rPh sb="378" eb="380">
      <t>ハイスイ</t>
    </rPh>
    <rPh sb="380" eb="382">
      <t>ノウリョク</t>
    </rPh>
    <rPh sb="383" eb="385">
      <t>テイカ</t>
    </rPh>
    <rPh sb="393" eb="395">
      <t>ジョウショウ</t>
    </rPh>
    <rPh sb="407" eb="410">
      <t>ゼンネンド</t>
    </rPh>
    <rPh sb="411" eb="413">
      <t>ヒカク</t>
    </rPh>
    <rPh sb="425" eb="426">
      <t>ヨコ</t>
    </rPh>
    <rPh sb="440" eb="442">
      <t>ゾウカ</t>
    </rPh>
    <rPh sb="450" eb="452">
      <t>テイカ</t>
    </rPh>
    <rPh sb="595" eb="597">
      <t>ネンカン</t>
    </rPh>
    <rPh sb="597" eb="598">
      <t>ソウ</t>
    </rPh>
    <rPh sb="598" eb="600">
      <t>ハイスイ</t>
    </rPh>
    <rPh sb="600" eb="601">
      <t>リョウ</t>
    </rPh>
    <rPh sb="602" eb="604">
      <t>ゾウカ</t>
    </rPh>
    <rPh sb="621" eb="622">
      <t>ヨコ</t>
    </rPh>
    <rPh sb="635" eb="637">
      <t>テイカ</t>
    </rPh>
    <rPh sb="643" eb="646">
      <t>ユウシュウリツ</t>
    </rPh>
    <rPh sb="647" eb="649">
      <t>テイカ</t>
    </rPh>
    <rPh sb="658" eb="660">
      <t>ヨウイン</t>
    </rPh>
    <rPh sb="685" eb="688">
      <t>ユウシュウリツ</t>
    </rPh>
    <rPh sb="688" eb="690">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</si>
</sst>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c:v>
                </c:pt>
                <c:pt idx="1">
                  <c:v>1.33</c:v>
                </c:pt>
                <c:pt idx="2">
                  <c:v>1.25</c:v>
                </c:pt>
                <c:pt idx="3">
                  <c:v>1.27</c:v>
                </c:pt>
                <c:pt idx="4">
                  <c:v>1.03</c:v>
                </c:pt>
              </c:numCache>
            </c:numRef>
          </c:val>
          <c:extLst>
            <c:ext xmlns:c16="http://schemas.microsoft.com/office/drawing/2014/chart" uri="{C3380CC4-5D6E-409C-BE32-E72D297353CC}">
              <c16:uniqueId val="{00000000-F92C-4344-A45D-D21C6B9D7B8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F92C-4344-A45D-D21C6B9D7B8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75.2</c:v>
                </c:pt>
                <c:pt idx="1">
                  <c:v>74.72</c:v>
                </c:pt>
                <c:pt idx="2">
                  <c:v>74.430000000000007</c:v>
                </c:pt>
                <c:pt idx="3">
                  <c:v>74.010000000000005</c:v>
                </c:pt>
                <c:pt idx="4">
                  <c:v>77.47</c:v>
                </c:pt>
              </c:numCache>
            </c:numRef>
          </c:val>
          <c:extLst>
            <c:ext xmlns:c16="http://schemas.microsoft.com/office/drawing/2014/chart" uri="{C3380CC4-5D6E-409C-BE32-E72D297353CC}">
              <c16:uniqueId val="{00000000-B003-464C-86BC-D201B3C0635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B003-464C-86BC-D201B3C0635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95.4</c:v>
                </c:pt>
                <c:pt idx="1">
                  <c:v>95.73</c:v>
                </c:pt>
                <c:pt idx="2">
                  <c:v>95.26</c:v>
                </c:pt>
                <c:pt idx="3">
                  <c:v>94.41</c:v>
                </c:pt>
                <c:pt idx="4">
                  <c:v>94.17</c:v>
                </c:pt>
              </c:numCache>
            </c:numRef>
          </c:val>
          <c:extLst>
            <c:ext xmlns:c16="http://schemas.microsoft.com/office/drawing/2014/chart" uri="{C3380CC4-5D6E-409C-BE32-E72D297353CC}">
              <c16:uniqueId val="{00000000-A4E3-45FC-B8AC-F5C1155ABC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A4E3-45FC-B8AC-F5C1155ABC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120.68</c:v>
                </c:pt>
                <c:pt idx="1">
                  <c:v>116.32</c:v>
                </c:pt>
                <c:pt idx="2">
                  <c:v>117.12</c:v>
                </c:pt>
                <c:pt idx="3">
                  <c:v>117.31</c:v>
                </c:pt>
                <c:pt idx="4">
                  <c:v>114.88</c:v>
                </c:pt>
              </c:numCache>
            </c:numRef>
          </c:val>
          <c:extLst>
            <c:ext xmlns:c16="http://schemas.microsoft.com/office/drawing/2014/chart" uri="{C3380CC4-5D6E-409C-BE32-E72D297353CC}">
              <c16:uniqueId val="{00000000-05B1-4AD0-BB67-5FABBE5FA9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05B1-4AD0-BB67-5FABBE5FA9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45.92</c:v>
                </c:pt>
                <c:pt idx="1">
                  <c:v>46</c:v>
                </c:pt>
                <c:pt idx="2">
                  <c:v>46.18</c:v>
                </c:pt>
                <c:pt idx="3">
                  <c:v>46.65</c:v>
                </c:pt>
                <c:pt idx="4">
                  <c:v>46.62</c:v>
                </c:pt>
              </c:numCache>
            </c:numRef>
          </c:val>
          <c:extLst>
            <c:ext xmlns:c16="http://schemas.microsoft.com/office/drawing/2014/chart" uri="{C3380CC4-5D6E-409C-BE32-E72D297353CC}">
              <c16:uniqueId val="{00000000-30A7-439D-8FB9-BA51048BE18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30A7-439D-8FB9-BA51048BE18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27.13</c:v>
                </c:pt>
                <c:pt idx="1">
                  <c:v>30.33</c:v>
                </c:pt>
                <c:pt idx="2">
                  <c:v>30.75</c:v>
                </c:pt>
                <c:pt idx="3">
                  <c:v>30.53</c:v>
                </c:pt>
                <c:pt idx="4">
                  <c:v>30.78</c:v>
                </c:pt>
              </c:numCache>
            </c:numRef>
          </c:val>
          <c:extLst>
            <c:ext xmlns:c16="http://schemas.microsoft.com/office/drawing/2014/chart" uri="{C3380CC4-5D6E-409C-BE32-E72D297353CC}">
              <c16:uniqueId val="{00000000-8815-40D7-9333-FF40D17072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8815-40D7-9333-FF40D17072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B2-4EF7-B202-3FE106B5AD3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BB2-4EF7-B202-3FE106B5AD3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286.19</c:v>
                </c:pt>
                <c:pt idx="1">
                  <c:v>250.41</c:v>
                </c:pt>
                <c:pt idx="2">
                  <c:v>295.66000000000003</c:v>
                </c:pt>
                <c:pt idx="3">
                  <c:v>244.96</c:v>
                </c:pt>
                <c:pt idx="4">
                  <c:v>249.89</c:v>
                </c:pt>
              </c:numCache>
            </c:numRef>
          </c:val>
          <c:extLst>
            <c:ext xmlns:c16="http://schemas.microsoft.com/office/drawing/2014/chart" uri="{C3380CC4-5D6E-409C-BE32-E72D297353CC}">
              <c16:uniqueId val="{00000000-8AC2-4CB8-B215-837AE0F42F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8AC2-4CB8-B215-837AE0F42F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26.37</c:v>
                </c:pt>
                <c:pt idx="1">
                  <c:v>25.91</c:v>
                </c:pt>
                <c:pt idx="2">
                  <c:v>33.369999999999997</c:v>
                </c:pt>
                <c:pt idx="3">
                  <c:v>38.57</c:v>
                </c:pt>
                <c:pt idx="4">
                  <c:v>43.8</c:v>
                </c:pt>
              </c:numCache>
            </c:numRef>
          </c:val>
          <c:extLst>
            <c:ext xmlns:c16="http://schemas.microsoft.com/office/drawing/2014/chart" uri="{C3380CC4-5D6E-409C-BE32-E72D297353CC}">
              <c16:uniqueId val="{00000000-D314-421B-9D1F-60B036E5E6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D314-421B-9D1F-60B036E5E6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114.13</c:v>
                </c:pt>
                <c:pt idx="1">
                  <c:v>113.54</c:v>
                </c:pt>
                <c:pt idx="2">
                  <c:v>114.59</c:v>
                </c:pt>
                <c:pt idx="3">
                  <c:v>114.52</c:v>
                </c:pt>
                <c:pt idx="4">
                  <c:v>111.05</c:v>
                </c:pt>
              </c:numCache>
            </c:numRef>
          </c:val>
          <c:extLst>
            <c:ext xmlns:c16="http://schemas.microsoft.com/office/drawing/2014/chart" uri="{C3380CC4-5D6E-409C-BE32-E72D297353CC}">
              <c16:uniqueId val="{00000000-DC5E-468A-987E-756ADF4B63C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DC5E-468A-987E-756ADF4B63C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150.44</c:v>
                </c:pt>
                <c:pt idx="1">
                  <c:v>155.38999999999999</c:v>
                </c:pt>
                <c:pt idx="2">
                  <c:v>155.27000000000001</c:v>
                </c:pt>
                <c:pt idx="3">
                  <c:v>156.07</c:v>
                </c:pt>
                <c:pt idx="4">
                  <c:v>161.12</c:v>
                </c:pt>
              </c:numCache>
            </c:numRef>
          </c:val>
          <c:extLst>
            <c:ext xmlns:c16="http://schemas.microsoft.com/office/drawing/2014/chart" uri="{C3380CC4-5D6E-409C-BE32-E72D297353CC}">
              <c16:uniqueId val="{00000000-15BA-4B9D-B4E9-8951FA1EF0D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15BA-4B9D-B4E9-8951FA1EF0D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愛知中部水道企業団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自治体職員 民間企業出身</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91.62</v>
      </c>
      <c r="J10" s="37"/>
      <c r="K10" s="37"/>
      <c r="L10" s="37"/>
      <c r="M10" s="37"/>
      <c r="N10" s="37"/>
      <c r="O10" s="64"/>
      <c r="P10" s="54">
        <f>データ!$P$6</f>
        <v>99.87</v>
      </c>
      <c r="Q10" s="54"/>
      <c r="R10" s="54"/>
      <c r="S10" s="54"/>
      <c r="T10" s="54"/>
      <c r="U10" s="54"/>
      <c r="V10" s="54"/>
      <c r="W10" s="65">
        <f>データ!$Q$6</f>
        <v>2772</v>
      </c>
      <c r="X10" s="65"/>
      <c r="Y10" s="65"/>
      <c r="Z10" s="65"/>
      <c r="AA10" s="65"/>
      <c r="AB10" s="65"/>
      <c r="AC10" s="65"/>
      <c r="AD10" s="2"/>
      <c r="AE10" s="2"/>
      <c r="AF10" s="2"/>
      <c r="AG10" s="2"/>
      <c r="AH10" s="2"/>
      <c r="AI10" s="2"/>
      <c r="AJ10" s="2"/>
      <c r="AK10" s="2"/>
      <c r="AL10" s="65">
        <f>データ!$U$6</f>
        <v>328226</v>
      </c>
      <c r="AM10" s="65"/>
      <c r="AN10" s="65"/>
      <c r="AO10" s="65"/>
      <c r="AP10" s="65"/>
      <c r="AQ10" s="65"/>
      <c r="AR10" s="65"/>
      <c r="AS10" s="65"/>
      <c r="AT10" s="36">
        <f>データ!$V$6</f>
        <v>129.9</v>
      </c>
      <c r="AU10" s="37"/>
      <c r="AV10" s="37"/>
      <c r="AW10" s="37"/>
      <c r="AX10" s="37"/>
      <c r="AY10" s="37"/>
      <c r="AZ10" s="37"/>
      <c r="BA10" s="37"/>
      <c r="BB10" s="54">
        <f>データ!$W$6</f>
        <v>2526.7600000000002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OVkiRCfdMfLHuJNVSUTFmn/nN+beCAet92AD7qxACtI9F+DWEL1y6Brb5hTycV4u5Fin88r3765kNjqZboItg==" saltValue="glbXyF+gbCp756pyAhL9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238902</v>
      </c>
      <c r="D6" s="20">
        <f t="shared" si="3"/>
        <v>46</v>
      </c>
      <c r="E6" s="20">
        <f t="shared" si="3"/>
        <v>1</v>
      </c>
      <c r="F6" s="20">
        <f t="shared" si="3"/>
        <v>0</v>
      </c>
      <c r="G6" s="20">
        <f t="shared" si="3"/>
        <v>1</v>
      </c>
      <c r="H6" s="20" t="str">
        <f t="shared" si="3"/>
        <v>愛知県　愛知中部水道企業団</v>
      </c>
      <c r="I6" s="20" t="str">
        <f t="shared" si="3"/>
        <v>法適用</v>
      </c>
      <c r="J6" s="20" t="str">
        <f t="shared" si="3"/>
        <v>水道事業</v>
      </c>
      <c r="K6" s="20" t="str">
        <f t="shared" si="3"/>
        <v>末端給水事業</v>
      </c>
      <c r="L6" s="20" t="str">
        <f t="shared" si="3"/>
        <v>A1</v>
      </c>
      <c r="M6" s="20" t="str">
        <f t="shared" si="3"/>
        <v>自治体職員 民間企業出身</v>
      </c>
      <c r="N6" s="21" t="str">
        <f t="shared" si="3"/>
        <v>-</v>
      </c>
      <c r="O6" s="21">
        <f t="shared" si="3"/>
        <v>91.62</v>
      </c>
      <c r="P6" s="21">
        <f t="shared" si="3"/>
        <v>99.87</v>
      </c>
      <c r="Q6" s="21">
        <f t="shared" si="3"/>
        <v>2772</v>
      </c>
      <c r="R6" s="21" t="str">
        <f t="shared" si="3"/>
        <v>-</v>
      </c>
      <c r="S6" s="21" t="str">
        <f t="shared" si="3"/>
        <v>-</v>
      </c>
      <c r="T6" s="21" t="str">
        <f t="shared" si="3"/>
        <v>-</v>
      </c>
      <c r="U6" s="21">
        <f t="shared" si="3"/>
        <v>328226</v>
      </c>
      <c r="V6" s="21">
        <f t="shared" si="3"/>
        <v>129.9</v>
      </c>
      <c r="W6" s="21">
        <f t="shared" si="3"/>
        <v>2526.7600000000002</v>
      </c>
      <c r="X6" s="22">
        <f>IF(X7="",NA(),X7)</f>
        <v>120.68</v>
      </c>
      <c r="Y6" s="22">
        <f t="shared" ref="Y6:AG6" si="4">IF(Y7="",NA(),Y7)</f>
        <v>116.32</v>
      </c>
      <c r="Z6" s="22">
        <f t="shared" si="4"/>
        <v>117.12</v>
      </c>
      <c r="AA6" s="22">
        <f t="shared" si="4"/>
        <v>117.31</v>
      </c>
      <c r="AB6" s="22">
        <f t="shared" si="4"/>
        <v>114.88</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286.19</v>
      </c>
      <c r="AU6" s="22">
        <f t="shared" ref="AU6:BC6" si="6">IF(AU7="",NA(),AU7)</f>
        <v>250.41</v>
      </c>
      <c r="AV6" s="22">
        <f t="shared" si="6"/>
        <v>295.66000000000003</v>
      </c>
      <c r="AW6" s="22">
        <f t="shared" si="6"/>
        <v>244.96</v>
      </c>
      <c r="AX6" s="22">
        <f t="shared" si="6"/>
        <v>249.89</v>
      </c>
      <c r="AY6" s="22">
        <f t="shared" si="6"/>
        <v>239.45</v>
      </c>
      <c r="AZ6" s="22">
        <f t="shared" si="6"/>
        <v>246.01</v>
      </c>
      <c r="BA6" s="22">
        <f t="shared" si="6"/>
        <v>228.89</v>
      </c>
      <c r="BB6" s="22">
        <f t="shared" si="6"/>
        <v>232.66</v>
      </c>
      <c r="BC6" s="22">
        <f t="shared" si="6"/>
        <v>217.12</v>
      </c>
      <c r="BD6" s="21" t="str">
        <f>IF(BD7="","",IF(BD7="-","【-】","【"&amp;SUBSTITUTE(TEXT(BD7,"#,##0.00"),"-","△")&amp;"】"))</f>
        <v>【239.69】</v>
      </c>
      <c r="BE6" s="22">
        <f>IF(BE7="",NA(),BE7)</f>
        <v>26.37</v>
      </c>
      <c r="BF6" s="22">
        <f t="shared" ref="BF6:BN6" si="7">IF(BF7="",NA(),BF7)</f>
        <v>25.91</v>
      </c>
      <c r="BG6" s="22">
        <f t="shared" si="7"/>
        <v>33.369999999999997</v>
      </c>
      <c r="BH6" s="22">
        <f t="shared" si="7"/>
        <v>38.57</v>
      </c>
      <c r="BI6" s="22">
        <f t="shared" si="7"/>
        <v>43.8</v>
      </c>
      <c r="BJ6" s="22">
        <f t="shared" si="7"/>
        <v>259.56</v>
      </c>
      <c r="BK6" s="22">
        <f t="shared" si="7"/>
        <v>248.92</v>
      </c>
      <c r="BL6" s="22">
        <f t="shared" si="7"/>
        <v>251.26</v>
      </c>
      <c r="BM6" s="22">
        <f t="shared" si="7"/>
        <v>255.84</v>
      </c>
      <c r="BN6" s="22">
        <f t="shared" si="7"/>
        <v>253.22</v>
      </c>
      <c r="BO6" s="21" t="str">
        <f>IF(BO7="","",IF(BO7="-","【-】","【"&amp;SUBSTITUTE(TEXT(BO7,"#,##0.00"),"-","△")&amp;"】"))</f>
        <v>【264.86】</v>
      </c>
      <c r="BP6" s="22">
        <f>IF(BP7="",NA(),BP7)</f>
        <v>114.13</v>
      </c>
      <c r="BQ6" s="22">
        <f t="shared" ref="BQ6:BY6" si="8">IF(BQ7="",NA(),BQ7)</f>
        <v>113.54</v>
      </c>
      <c r="BR6" s="22">
        <f t="shared" si="8"/>
        <v>114.59</v>
      </c>
      <c r="BS6" s="22">
        <f t="shared" si="8"/>
        <v>114.52</v>
      </c>
      <c r="BT6" s="22">
        <f t="shared" si="8"/>
        <v>111.05</v>
      </c>
      <c r="BU6" s="22">
        <f t="shared" si="8"/>
        <v>105.07</v>
      </c>
      <c r="BV6" s="22">
        <f t="shared" si="8"/>
        <v>107.54</v>
      </c>
      <c r="BW6" s="22">
        <f t="shared" si="8"/>
        <v>101.93</v>
      </c>
      <c r="BX6" s="22">
        <f t="shared" si="8"/>
        <v>102.36</v>
      </c>
      <c r="BY6" s="22">
        <f t="shared" si="8"/>
        <v>101.56</v>
      </c>
      <c r="BZ6" s="21" t="str">
        <f>IF(BZ7="","",IF(BZ7="-","【-】","【"&amp;SUBSTITUTE(TEXT(BZ7,"#,##0.00"),"-","△")&amp;"】"))</f>
        <v>【97.59】</v>
      </c>
      <c r="CA6" s="22">
        <f>IF(CA7="",NA(),CA7)</f>
        <v>150.44</v>
      </c>
      <c r="CB6" s="22">
        <f t="shared" ref="CB6:CJ6" si="9">IF(CB7="",NA(),CB7)</f>
        <v>155.38999999999999</v>
      </c>
      <c r="CC6" s="22">
        <f t="shared" si="9"/>
        <v>155.27000000000001</v>
      </c>
      <c r="CD6" s="22">
        <f t="shared" si="9"/>
        <v>156.07</v>
      </c>
      <c r="CE6" s="22">
        <f t="shared" si="9"/>
        <v>161.12</v>
      </c>
      <c r="CF6" s="22">
        <f t="shared" si="9"/>
        <v>153.71</v>
      </c>
      <c r="CG6" s="22">
        <f t="shared" si="9"/>
        <v>155.9</v>
      </c>
      <c r="CH6" s="22">
        <f t="shared" si="9"/>
        <v>162.47</v>
      </c>
      <c r="CI6" s="22">
        <f t="shared" si="9"/>
        <v>165.52</v>
      </c>
      <c r="CJ6" s="22">
        <f t="shared" si="9"/>
        <v>169.99</v>
      </c>
      <c r="CK6" s="21" t="str">
        <f>IF(CK7="","",IF(CK7="-","【-】","【"&amp;SUBSTITUTE(TEXT(CK7,"#,##0.00"),"-","△")&amp;"】"))</f>
        <v>【181.66】</v>
      </c>
      <c r="CL6" s="22">
        <f>IF(CL7="",NA(),CL7)</f>
        <v>75.2</v>
      </c>
      <c r="CM6" s="22">
        <f t="shared" ref="CM6:CU6" si="10">IF(CM7="",NA(),CM7)</f>
        <v>74.72</v>
      </c>
      <c r="CN6" s="22">
        <f t="shared" si="10"/>
        <v>74.430000000000007</v>
      </c>
      <c r="CO6" s="22">
        <f t="shared" si="10"/>
        <v>74.010000000000005</v>
      </c>
      <c r="CP6" s="22">
        <f t="shared" si="10"/>
        <v>77.47</v>
      </c>
      <c r="CQ6" s="22">
        <f t="shared" si="10"/>
        <v>64.41</v>
      </c>
      <c r="CR6" s="22">
        <f t="shared" si="10"/>
        <v>64.11</v>
      </c>
      <c r="CS6" s="22">
        <f t="shared" si="10"/>
        <v>63.81</v>
      </c>
      <c r="CT6" s="22">
        <f t="shared" si="10"/>
        <v>63.58</v>
      </c>
      <c r="CU6" s="22">
        <f t="shared" si="10"/>
        <v>64.13</v>
      </c>
      <c r="CV6" s="21" t="str">
        <f>IF(CV7="","",IF(CV7="-","【-】","【"&amp;SUBSTITUTE(TEXT(CV7,"#,##0.00"),"-","△")&amp;"】"))</f>
        <v>【60.21】</v>
      </c>
      <c r="CW6" s="22">
        <f>IF(CW7="",NA(),CW7)</f>
        <v>95.4</v>
      </c>
      <c r="CX6" s="22">
        <f t="shared" ref="CX6:DF6" si="11">IF(CX7="",NA(),CX7)</f>
        <v>95.73</v>
      </c>
      <c r="CY6" s="22">
        <f t="shared" si="11"/>
        <v>95.26</v>
      </c>
      <c r="CZ6" s="22">
        <f t="shared" si="11"/>
        <v>94.41</v>
      </c>
      <c r="DA6" s="22">
        <f t="shared" si="11"/>
        <v>94.17</v>
      </c>
      <c r="DB6" s="22">
        <f t="shared" si="11"/>
        <v>91.64</v>
      </c>
      <c r="DC6" s="22">
        <f t="shared" si="11"/>
        <v>92.09</v>
      </c>
      <c r="DD6" s="22">
        <f t="shared" si="11"/>
        <v>91.76</v>
      </c>
      <c r="DE6" s="22">
        <f t="shared" si="11"/>
        <v>91.22</v>
      </c>
      <c r="DF6" s="22">
        <f t="shared" si="11"/>
        <v>90.98</v>
      </c>
      <c r="DG6" s="21" t="str">
        <f>IF(DG7="","",IF(DG7="-","【-】","【"&amp;SUBSTITUTE(TEXT(DG7,"#,##0.00"),"-","△")&amp;"】"))</f>
        <v>【89.21】</v>
      </c>
      <c r="DH6" s="22">
        <f>IF(DH7="",NA(),DH7)</f>
        <v>45.92</v>
      </c>
      <c r="DI6" s="22">
        <f t="shared" ref="DI6:DQ6" si="12">IF(DI7="",NA(),DI7)</f>
        <v>46</v>
      </c>
      <c r="DJ6" s="22">
        <f t="shared" si="12"/>
        <v>46.18</v>
      </c>
      <c r="DK6" s="22">
        <f t="shared" si="12"/>
        <v>46.65</v>
      </c>
      <c r="DL6" s="22">
        <f t="shared" si="12"/>
        <v>46.62</v>
      </c>
      <c r="DM6" s="22">
        <f t="shared" si="12"/>
        <v>51.62</v>
      </c>
      <c r="DN6" s="22">
        <f t="shared" si="12"/>
        <v>52.16</v>
      </c>
      <c r="DO6" s="22">
        <f t="shared" si="12"/>
        <v>52.59</v>
      </c>
      <c r="DP6" s="22">
        <f t="shared" si="12"/>
        <v>52.74</v>
      </c>
      <c r="DQ6" s="22">
        <f t="shared" si="12"/>
        <v>53.15</v>
      </c>
      <c r="DR6" s="21" t="str">
        <f>IF(DR7="","",IF(DR7="-","【-】","【"&amp;SUBSTITUTE(TEXT(DR7,"#,##0.00"),"-","△")&amp;"】"))</f>
        <v>【52.41】</v>
      </c>
      <c r="DS6" s="22">
        <f>IF(DS7="",NA(),DS7)</f>
        <v>27.13</v>
      </c>
      <c r="DT6" s="22">
        <f t="shared" ref="DT6:EB6" si="13">IF(DT7="",NA(),DT7)</f>
        <v>30.33</v>
      </c>
      <c r="DU6" s="22">
        <f t="shared" si="13"/>
        <v>30.75</v>
      </c>
      <c r="DV6" s="22">
        <f t="shared" si="13"/>
        <v>30.53</v>
      </c>
      <c r="DW6" s="22">
        <f t="shared" si="13"/>
        <v>30.78</v>
      </c>
      <c r="DX6" s="22">
        <f t="shared" si="13"/>
        <v>23.68</v>
      </c>
      <c r="DY6" s="22">
        <f t="shared" si="13"/>
        <v>25.76</v>
      </c>
      <c r="DZ6" s="22">
        <f t="shared" si="13"/>
        <v>27.51</v>
      </c>
      <c r="EA6" s="22">
        <f t="shared" si="13"/>
        <v>28.57</v>
      </c>
      <c r="EB6" s="22">
        <f t="shared" si="13"/>
        <v>29.7</v>
      </c>
      <c r="EC6" s="21" t="str">
        <f>IF(EC7="","",IF(EC7="-","【-】","【"&amp;SUBSTITUTE(TEXT(EC7,"#,##0.00"),"-","△")&amp;"】"))</f>
        <v>【26.78】</v>
      </c>
      <c r="ED6" s="22">
        <f>IF(ED7="",NA(),ED7)</f>
        <v>0.7</v>
      </c>
      <c r="EE6" s="22">
        <f t="shared" ref="EE6:EM6" si="14">IF(EE7="",NA(),EE7)</f>
        <v>1.33</v>
      </c>
      <c r="EF6" s="22">
        <f t="shared" si="14"/>
        <v>1.25</v>
      </c>
      <c r="EG6" s="22">
        <f t="shared" si="14"/>
        <v>1.27</v>
      </c>
      <c r="EH6" s="22">
        <f t="shared" si="14"/>
        <v>1.03</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238902</v>
      </c>
      <c r="D7" s="24">
        <v>46</v>
      </c>
      <c r="E7" s="24">
        <v>1</v>
      </c>
      <c r="F7" s="24">
        <v>0</v>
      </c>
      <c r="G7" s="24">
        <v>1</v>
      </c>
      <c r="H7" s="24" t="s">
        <v>93</v>
      </c>
      <c r="I7" s="24" t="s">
        <v>94</v>
      </c>
      <c r="J7" s="24" t="s">
        <v>95</v>
      </c>
      <c r="K7" s="24" t="s">
        <v>96</v>
      </c>
      <c r="L7" s="24" t="s">
        <v>97</v>
      </c>
      <c r="M7" s="24" t="s">
        <v>98</v>
      </c>
      <c r="N7" s="25" t="s">
        <v>99</v>
      </c>
      <c r="O7" s="25">
        <v>91.62</v>
      </c>
      <c r="P7" s="25">
        <v>99.87</v>
      </c>
      <c r="Q7" s="25">
        <v>2772</v>
      </c>
      <c r="R7" s="25" t="s">
        <v>99</v>
      </c>
      <c r="S7" s="25" t="s">
        <v>99</v>
      </c>
      <c r="T7" s="25" t="s">
        <v>99</v>
      </c>
      <c r="U7" s="25">
        <v>328226</v>
      </c>
      <c r="V7" s="25">
        <v>129.9</v>
      </c>
      <c r="W7" s="25">
        <v>2526.7600000000002</v>
      </c>
      <c r="X7" s="25">
        <v>120.68</v>
      </c>
      <c r="Y7" s="25">
        <v>116.32</v>
      </c>
      <c r="Z7" s="25">
        <v>117.12</v>
      </c>
      <c r="AA7" s="25">
        <v>117.31</v>
      </c>
      <c r="AB7" s="25">
        <v>114.88</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286.19</v>
      </c>
      <c r="AU7" s="25">
        <v>250.41</v>
      </c>
      <c r="AV7" s="25">
        <v>295.66000000000003</v>
      </c>
      <c r="AW7" s="25">
        <v>244.96</v>
      </c>
      <c r="AX7" s="25">
        <v>249.89</v>
      </c>
      <c r="AY7" s="25">
        <v>239.45</v>
      </c>
      <c r="AZ7" s="25">
        <v>246.01</v>
      </c>
      <c r="BA7" s="25">
        <v>228.89</v>
      </c>
      <c r="BB7" s="25">
        <v>232.66</v>
      </c>
      <c r="BC7" s="25">
        <v>217.12</v>
      </c>
      <c r="BD7" s="25">
        <v>239.69</v>
      </c>
      <c r="BE7" s="25">
        <v>26.37</v>
      </c>
      <c r="BF7" s="25">
        <v>25.91</v>
      </c>
      <c r="BG7" s="25">
        <v>33.369999999999997</v>
      </c>
      <c r="BH7" s="25">
        <v>38.57</v>
      </c>
      <c r="BI7" s="25">
        <v>43.8</v>
      </c>
      <c r="BJ7" s="25">
        <v>259.56</v>
      </c>
      <c r="BK7" s="25">
        <v>248.92</v>
      </c>
      <c r="BL7" s="25">
        <v>251.26</v>
      </c>
      <c r="BM7" s="25">
        <v>255.84</v>
      </c>
      <c r="BN7" s="25">
        <v>253.22</v>
      </c>
      <c r="BO7" s="25">
        <v>264.86</v>
      </c>
      <c r="BP7" s="25">
        <v>114.13</v>
      </c>
      <c r="BQ7" s="25">
        <v>113.54</v>
      </c>
      <c r="BR7" s="25">
        <v>114.59</v>
      </c>
      <c r="BS7" s="25">
        <v>114.52</v>
      </c>
      <c r="BT7" s="25">
        <v>111.05</v>
      </c>
      <c r="BU7" s="25">
        <v>105.07</v>
      </c>
      <c r="BV7" s="25">
        <v>107.54</v>
      </c>
      <c r="BW7" s="25">
        <v>101.93</v>
      </c>
      <c r="BX7" s="25">
        <v>102.36</v>
      </c>
      <c r="BY7" s="25">
        <v>101.56</v>
      </c>
      <c r="BZ7" s="25">
        <v>97.59</v>
      </c>
      <c r="CA7" s="25">
        <v>150.44</v>
      </c>
      <c r="CB7" s="25">
        <v>155.38999999999999</v>
      </c>
      <c r="CC7" s="25">
        <v>155.27000000000001</v>
      </c>
      <c r="CD7" s="25">
        <v>156.07</v>
      </c>
      <c r="CE7" s="25">
        <v>161.12</v>
      </c>
      <c r="CF7" s="25">
        <v>153.71</v>
      </c>
      <c r="CG7" s="25">
        <v>155.9</v>
      </c>
      <c r="CH7" s="25">
        <v>162.47</v>
      </c>
      <c r="CI7" s="25">
        <v>165.52</v>
      </c>
      <c r="CJ7" s="25">
        <v>169.99</v>
      </c>
      <c r="CK7" s="25">
        <v>181.66</v>
      </c>
      <c r="CL7" s="25">
        <v>75.2</v>
      </c>
      <c r="CM7" s="25">
        <v>74.72</v>
      </c>
      <c r="CN7" s="25">
        <v>74.430000000000007</v>
      </c>
      <c r="CO7" s="25">
        <v>74.010000000000005</v>
      </c>
      <c r="CP7" s="25">
        <v>77.47</v>
      </c>
      <c r="CQ7" s="25">
        <v>64.41</v>
      </c>
      <c r="CR7" s="25">
        <v>64.11</v>
      </c>
      <c r="CS7" s="25">
        <v>63.81</v>
      </c>
      <c r="CT7" s="25">
        <v>63.58</v>
      </c>
      <c r="CU7" s="25">
        <v>64.13</v>
      </c>
      <c r="CV7" s="25">
        <v>60.21</v>
      </c>
      <c r="CW7" s="25">
        <v>95.4</v>
      </c>
      <c r="CX7" s="25">
        <v>95.73</v>
      </c>
      <c r="CY7" s="25">
        <v>95.26</v>
      </c>
      <c r="CZ7" s="25">
        <v>94.41</v>
      </c>
      <c r="DA7" s="25">
        <v>94.17</v>
      </c>
      <c r="DB7" s="25">
        <v>91.64</v>
      </c>
      <c r="DC7" s="25">
        <v>92.09</v>
      </c>
      <c r="DD7" s="25">
        <v>91.76</v>
      </c>
      <c r="DE7" s="25">
        <v>91.22</v>
      </c>
      <c r="DF7" s="25">
        <v>90.98</v>
      </c>
      <c r="DG7" s="25">
        <v>89.21</v>
      </c>
      <c r="DH7" s="25">
        <v>45.92</v>
      </c>
      <c r="DI7" s="25">
        <v>46</v>
      </c>
      <c r="DJ7" s="25">
        <v>46.18</v>
      </c>
      <c r="DK7" s="25">
        <v>46.65</v>
      </c>
      <c r="DL7" s="25">
        <v>46.62</v>
      </c>
      <c r="DM7" s="25">
        <v>51.62</v>
      </c>
      <c r="DN7" s="25">
        <v>52.16</v>
      </c>
      <c r="DO7" s="25">
        <v>52.59</v>
      </c>
      <c r="DP7" s="25">
        <v>52.74</v>
      </c>
      <c r="DQ7" s="25">
        <v>53.15</v>
      </c>
      <c r="DR7" s="25">
        <v>52.41</v>
      </c>
      <c r="DS7" s="25">
        <v>27.13</v>
      </c>
      <c r="DT7" s="25">
        <v>30.33</v>
      </c>
      <c r="DU7" s="25">
        <v>30.75</v>
      </c>
      <c r="DV7" s="25">
        <v>30.53</v>
      </c>
      <c r="DW7" s="25">
        <v>30.78</v>
      </c>
      <c r="DX7" s="25">
        <v>23.68</v>
      </c>
      <c r="DY7" s="25">
        <v>25.76</v>
      </c>
      <c r="DZ7" s="25">
        <v>27.51</v>
      </c>
      <c r="EA7" s="25">
        <v>28.57</v>
      </c>
      <c r="EB7" s="25">
        <v>29.7</v>
      </c>
      <c r="EC7" s="25">
        <v>26.78</v>
      </c>
      <c r="ED7" s="25">
        <v>0.7</v>
      </c>
      <c r="EE7" s="25">
        <v>1.33</v>
      </c>
      <c r="EF7" s="25">
        <v>1.25</v>
      </c>
      <c r="EG7" s="25">
        <v>1.27</v>
      </c>
      <c r="EH7" s="25">
        <v>1.03</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山添　大智</cp:lastModifiedBy>
  <cp:lastPrinted>2026-02-02T05:17:00Z</cp:lastPrinted>
  <dcterms:created xsi:type="dcterms:W3CDTF">2025-12-12T09:18:43Z</dcterms:created>
  <dcterms:modified xsi:type="dcterms:W3CDTF">2026-02-17T02:03:02Z</dcterms:modified>
  <cp:category/>
</cp:coreProperties>
</file>