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J00193100\Desktop\"/>
    </mc:Choice>
  </mc:AlternateContent>
  <xr:revisionPtr revIDLastSave="0" documentId="13_ncr:1_{A6BD83A6-C0AA-471D-973C-AF802BAC1E4A}" xr6:coauthVersionLast="47" xr6:coauthVersionMax="47" xr10:uidLastSave="{00000000-0000-0000-0000-000000000000}"/>
  <workbookProtection workbookAlgorithmName="SHA-512" workbookHashValue="SfVOi5Pcwb22bjT1Y8bOZ/+YD1OYksS248ngmda4pu42J5Yubtb3QAsRbfdENpqT1O+iLZP64TTTAcWJAZ64IA==" workbookSaltValue="/kNnnNWGxIMNRZSlpm5XuA==" workbookSpinCount="100000" lockStructure="1"/>
  <bookViews>
    <workbookView xWindow="-108" yWindow="-108" windowWidth="27288" windowHeight="17544"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W10" i="4" s="1"/>
  <c r="P6" i="5"/>
  <c r="P10" i="4" s="1"/>
  <c r="O6" i="5"/>
  <c r="I10" i="4" s="1"/>
  <c r="N6" i="5"/>
  <c r="M6" i="5"/>
  <c r="AD8" i="4" s="1"/>
  <c r="L6" i="5"/>
  <c r="W8" i="4" s="1"/>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F85" i="4"/>
  <c r="E85" i="4"/>
  <c r="BB10" i="4"/>
  <c r="AT10" i="4"/>
  <c r="AL10" i="4"/>
  <c r="B10" i="4"/>
  <c r="I8" i="4"/>
  <c r="B8" i="4"/>
</calcChain>
</file>

<file path=xl/sharedStrings.xml><?xml version="1.0" encoding="utf-8"?>
<sst xmlns="http://schemas.openxmlformats.org/spreadsheetml/2006/main" count="294" uniqueCount="114">
  <si>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</si>
  <si>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</si>
  <si>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</si>
  <si>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</si>
  <si>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</si>
  <si>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</si>
  <si>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</si>
  <si>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</si>
  <si>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</si>
  <si>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</si>
  <si>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</si>
  <si>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</si>
  <si>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</si>
  <si>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</si>
  <si>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</si>
  <si>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</si>
  <si>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</si>
  <si>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</si>
  <si>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</si>
  <si>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</si>
  <si>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</si>
  <si>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</si>
  <si>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</si>
  <si>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</si>
  <si>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</si>
  <si>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</si>
  <si>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</si>
  <si>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</si>
  <si>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</si>
  <si>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</si>
  <si>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</si>
  <si>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</si>
  <si>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</si>
  <si>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</si>
  <si>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</si>
  <si>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</si>
  <si>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</si>
  <si>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</si>
  <si>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</si>
  <si>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</si>
  <si>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</si>
  <si>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</si>
  <si>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</si>
  <si>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</si>
  <si>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</si>
  <si>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</si>
  <si>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</si>
  <si>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</si>
  <si>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</si>
  <si>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</si>
  <si>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</si>
  <si>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</si>
  <si>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</si>
  <si>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</si>
  <si>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</si>
  <si>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</si>
  <si>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</si>
  <si>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</si>
  <si>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</si>
  <si>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</si>
  <si>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</si>
  <si>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</si>
  <si>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</si>
  <si>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</si>
  <si>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</si>
  <si>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</si>
  <si>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</si>
  <si>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</si>
  <si>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</si>
  <si>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</si>
  <si>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</si>
  <si>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</si>
  <si>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</si>
  <si>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</si>
  <si>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</si>
  <si>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</si>
  <si>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</si>
  <si>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</si>
  <si>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</si>
  <si>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</si>
  <si>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</si>
  <si>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</si>
  <si>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</si>
  <si>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</si>
  <si>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</si>
  <si>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</si>
  <si>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</si>
  <si>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</si>
  <si>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</si>
  <si>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</si>
  <si>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</si>
  <si>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</si>
  <si>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</si>
  <si>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設楽町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</si>
  <si>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</si>
  <si>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</si>
  <si>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</si>
  <si>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</si>
  <si>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</si>
  <si>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</si>
  <si>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</si>
  <si>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</si>
  <si>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</si>
  <si>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</si>
  <si>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</si>
  <si>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</si>
  <si>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</si>
  <si>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</si>
  <si>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</si>
  <si>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</si>
  <si>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</si>
  <si>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前年度と比較し18.39％増加していますが、類似団体平均値を1.34％下回っています。地形的な理由により管路が長く維持管理費が高い状況であることが平均値を下回っている要因と考えられます。引き続き費用削減等の経営改善に取り組みます。
④企業債残高対給水収益比率…前年度と比較し25.78％下回り、平均値も下回っていますが、これは近年、下水道事業に合わせ管路更新事業を行っており、財源として設楽ダム水源地域整備事業負担金を充てているため、企業債元金償還額よりも新規借入額を少なく事業執行できていることが要因と考えられます。
⑤料金回収率…前年度比8.39％増加しておりますが、類似団体平均値を6.92％下回っています。今後は給水収益の減少が予想されるため更なる費用の削減に取り組みます。
⑥給水原価…前年度比74.58％減少しております。これは、前年度と比較し費用が削減されたことが要因と考えられます。しかし、類似団体平均額を136.5円上回っておりますので、引き続き投資の効率化や維持管理費の削減に取り組みます。
⑧有収率…前年度比較0.45％増加、類似団体平均値を25.94％下回っています。老朽管の漏水、水質維持や冬期の水道管凍結防止のための捨て水が要因と考えられます。</t>
    <rPh sb="1" eb="5">
      <t>ケイジョウシュウシ</t>
    </rPh>
    <rPh sb="8" eb="11">
      <t>ゼンネンド</t>
    </rPh>
    <rPh sb="12" eb="14">
      <t>ヒカク</t>
    </rPh>
    <rPh sb="21" eb="23">
      <t>ゾウカ</t>
    </rPh>
    <rPh sb="30" eb="34">
      <t>ルイジダンタイ</t>
    </rPh>
    <rPh sb="34" eb="36">
      <t>ヘイキン</t>
    </rPh>
    <rPh sb="36" eb="37">
      <t>チ</t>
    </rPh>
    <rPh sb="43" eb="45">
      <t>シタマワ</t>
    </rPh>
    <rPh sb="81" eb="84">
      <t>ヘイキンチ</t>
    </rPh>
    <rPh sb="85" eb="87">
      <t>シタマワ</t>
    </rPh>
    <rPh sb="91" eb="93">
      <t>ヨウイン</t>
    </rPh>
    <rPh sb="94" eb="95">
      <t>カンガ</t>
    </rPh>
    <rPh sb="138" eb="141">
      <t>ゼンネンド</t>
    </rPh>
    <rPh sb="142" eb="144">
      <t>ヒカク</t>
    </rPh>
    <rPh sb="151" eb="153">
      <t>シタマワ</t>
    </rPh>
    <rPh sb="275" eb="278">
      <t>ゼンネンド</t>
    </rPh>
    <rPh sb="341" eb="342">
      <t>ト</t>
    </rPh>
    <rPh sb="343" eb="344">
      <t>ク</t>
    </rPh>
    <rPh sb="359" eb="360">
      <t>ヒ</t>
    </rPh>
    <rPh sb="366" eb="368">
      <t>ゲンショウ</t>
    </rPh>
    <rPh sb="397" eb="399">
      <t>ヨウイン</t>
    </rPh>
    <rPh sb="436" eb="437">
      <t>ヒ</t>
    </rPh>
    <rPh sb="438" eb="439">
      <t>ツヅ</t>
    </rPh>
    <rPh sb="443" eb="445">
      <t>ヒカク</t>
    </rPh>
    <rPh sb="446" eb="448">
      <t>ヒヨウ</t>
    </rPh>
    <rPh sb="449" eb="451">
      <t>サクゲン</t>
    </rPh>
    <rPh sb="479" eb="481">
      <t>ゾウカ</t>
    </rPh>
    <rPh sb="518" eb="519">
      <t>シタ</t>
    </rPh>
    <phoneticPr fontId="4"/>
  </si>
  <si>
    <t>老朽施設の更新や耐震化等、収益の増加につながらない建設投資についても行っていく必要がありますが、新たな収入確保策や支出抑制策を考え、その効果を確認した上で実施していきます。
さらに水道料金等の債権に関する徴収体制を見直し、滞納整理業務を強化することで徴収率向上を図っていきます。　　　　　　　　　　　　　　　　　　　　　令和２年度には設楽町の経営戦略を策定し、令和５年度には法適用化（財務適用）したことで、更なる経営安定化・効率化を図っていきます。
【令和７～８年度経営戦略見直し予定】</t>
    <phoneticPr fontId="4"/>
  </si>
  <si>
    <t>老朽化した管路を順次更新することとし、特に漏水多発地区の管路更新を重点において計画しています。
一部、設楽ダム建設事業に伴い、公共補償で移設する導水管や配水管もありますが、それ以外の管路については、財源の問題や職員のマンパワーの制限により、なかなか更新が進まない状況となっています。
法定耐用年数を迎える資産が徐々に出始めますが、経営戦略に基づき老朽管を計画的に更新し、より安定的な給水を確保していきます。</t>
    <rPh sb="142" eb="148">
      <t>ホウテイタイヨウネンスウ</t>
    </rPh>
    <rPh sb="149" eb="150">
      <t>ムカ</t>
    </rPh>
    <rPh sb="152" eb="154">
      <t>シサン</t>
    </rPh>
    <rPh sb="155" eb="160">
      <t>ジョジョニデハジ</t>
    </rPh>
    <rPh sb="165" eb="169">
      <t>ケイエイセンリャク</t>
    </rPh>
    <rPh sb="170" eb="171">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</si>
</sst>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0.1</c:v>
                </c:pt>
                <c:pt idx="4">
                  <c:v>0.13</c:v>
                </c:pt>
              </c:numCache>
            </c:numRef>
          </c:val>
          <c:extLst>
            <c:ext xmlns:c16="http://schemas.microsoft.com/office/drawing/2014/chart" uri="{C3380CC4-5D6E-409C-BE32-E72D297353CC}">
              <c16:uniqueId val="{00000000-8658-40DD-91B7-878BC886E12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0.49</c:v>
                </c:pt>
                <c:pt idx="4">
                  <c:v>0.32</c:v>
                </c:pt>
              </c:numCache>
            </c:numRef>
          </c:val>
          <c:smooth val="0"/>
          <c:extLst>
            <c:ext xmlns:c16="http://schemas.microsoft.com/office/drawing/2014/chart" uri="{C3380CC4-5D6E-409C-BE32-E72D297353CC}">
              <c16:uniqueId val="{00000001-8658-40DD-91B7-878BC886E12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61.76</c:v>
                </c:pt>
                <c:pt idx="4">
                  <c:v>61.96</c:v>
                </c:pt>
              </c:numCache>
            </c:numRef>
          </c:val>
          <c:extLst>
            <c:ext xmlns:c16="http://schemas.microsoft.com/office/drawing/2014/chart" uri="{C3380CC4-5D6E-409C-BE32-E72D297353CC}">
              <c16:uniqueId val="{00000000-C5F1-4580-A285-E2A46D7D320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53.4</c:v>
                </c:pt>
                <c:pt idx="4">
                  <c:v>54.69</c:v>
                </c:pt>
              </c:numCache>
            </c:numRef>
          </c:val>
          <c:smooth val="0"/>
          <c:extLst>
            <c:ext xmlns:c16="http://schemas.microsoft.com/office/drawing/2014/chart" uri="{C3380CC4-5D6E-409C-BE32-E72D297353CC}">
              <c16:uniqueId val="{00000001-C5F1-4580-A285-E2A46D7D320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46.59</c:v>
                </c:pt>
                <c:pt idx="4">
                  <c:v>47.04</c:v>
                </c:pt>
              </c:numCache>
            </c:numRef>
          </c:val>
          <c:extLst>
            <c:ext xmlns:c16="http://schemas.microsoft.com/office/drawing/2014/chart" uri="{C3380CC4-5D6E-409C-BE32-E72D297353CC}">
              <c16:uniqueId val="{00000000-CFEC-40E4-8CE0-6AD939696BB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72.53</c:v>
                </c:pt>
                <c:pt idx="4">
                  <c:v>71.44</c:v>
                </c:pt>
              </c:numCache>
            </c:numRef>
          </c:val>
          <c:smooth val="0"/>
          <c:extLst>
            <c:ext xmlns:c16="http://schemas.microsoft.com/office/drawing/2014/chart" uri="{C3380CC4-5D6E-409C-BE32-E72D297353CC}">
              <c16:uniqueId val="{00000001-CFEC-40E4-8CE0-6AD939696BB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82.04</c:v>
                </c:pt>
                <c:pt idx="4">
                  <c:v>100.43</c:v>
                </c:pt>
              </c:numCache>
            </c:numRef>
          </c:val>
          <c:extLst>
            <c:ext xmlns:c16="http://schemas.microsoft.com/office/drawing/2014/chart" uri="{C3380CC4-5D6E-409C-BE32-E72D297353CC}">
              <c16:uniqueId val="{00000000-38F2-46D4-A810-130EDC04757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c:v>
                </c:pt>
                <c:pt idx="4">
                  <c:v>101.77</c:v>
                </c:pt>
              </c:numCache>
            </c:numRef>
          </c:val>
          <c:smooth val="0"/>
          <c:extLst>
            <c:ext xmlns:c16="http://schemas.microsoft.com/office/drawing/2014/chart" uri="{C3380CC4-5D6E-409C-BE32-E72D297353CC}">
              <c16:uniqueId val="{00000001-38F2-46D4-A810-130EDC04757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5.43</c:v>
                </c:pt>
                <c:pt idx="4">
                  <c:v>10.08</c:v>
                </c:pt>
              </c:numCache>
            </c:numRef>
          </c:val>
          <c:extLst>
            <c:ext xmlns:c16="http://schemas.microsoft.com/office/drawing/2014/chart" uri="{C3380CC4-5D6E-409C-BE32-E72D297353CC}">
              <c16:uniqueId val="{00000000-4397-46A9-B8A1-A6E12EF7710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40.46</c:v>
                </c:pt>
                <c:pt idx="4">
                  <c:v>37.1</c:v>
                </c:pt>
              </c:numCache>
            </c:numRef>
          </c:val>
          <c:smooth val="0"/>
          <c:extLst>
            <c:ext xmlns:c16="http://schemas.microsoft.com/office/drawing/2014/chart" uri="{C3380CC4-5D6E-409C-BE32-E72D297353CC}">
              <c16:uniqueId val="{00000001-4397-46A9-B8A1-A6E12EF7710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16A-41ED-B61F-B4300B3DBB6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22.77</c:v>
                </c:pt>
                <c:pt idx="4">
                  <c:v>18.22</c:v>
                </c:pt>
              </c:numCache>
            </c:numRef>
          </c:val>
          <c:smooth val="0"/>
          <c:extLst>
            <c:ext xmlns:c16="http://schemas.microsoft.com/office/drawing/2014/chart" uri="{C3380CC4-5D6E-409C-BE32-E72D297353CC}">
              <c16:uniqueId val="{00000001-616A-41ED-B61F-B4300B3DBB6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E7F-49AB-8459-19FE1FE82B5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27.32</c:v>
                </c:pt>
                <c:pt idx="4">
                  <c:v>16.12</c:v>
                </c:pt>
              </c:numCache>
            </c:numRef>
          </c:val>
          <c:smooth val="0"/>
          <c:extLst>
            <c:ext xmlns:c16="http://schemas.microsoft.com/office/drawing/2014/chart" uri="{C3380CC4-5D6E-409C-BE32-E72D297353CC}">
              <c16:uniqueId val="{00000001-BE7F-49AB-8459-19FE1FE82B5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240.93</c:v>
                </c:pt>
                <c:pt idx="4">
                  <c:v>253.32</c:v>
                </c:pt>
              </c:numCache>
            </c:numRef>
          </c:val>
          <c:extLst>
            <c:ext xmlns:c16="http://schemas.microsoft.com/office/drawing/2014/chart" uri="{C3380CC4-5D6E-409C-BE32-E72D297353CC}">
              <c16:uniqueId val="{00000000-6E55-4CDD-82A4-7FCAFB6A9B6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217.55</c:v>
                </c:pt>
                <c:pt idx="4">
                  <c:v>157.71</c:v>
                </c:pt>
              </c:numCache>
            </c:numRef>
          </c:val>
          <c:smooth val="0"/>
          <c:extLst>
            <c:ext xmlns:c16="http://schemas.microsoft.com/office/drawing/2014/chart" uri="{C3380CC4-5D6E-409C-BE32-E72D297353CC}">
              <c16:uniqueId val="{00000001-6E55-4CDD-82A4-7FCAFB6A9B6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569.54</c:v>
                </c:pt>
                <c:pt idx="4">
                  <c:v>543.76</c:v>
                </c:pt>
              </c:numCache>
            </c:numRef>
          </c:val>
          <c:extLst>
            <c:ext xmlns:c16="http://schemas.microsoft.com/office/drawing/2014/chart" uri="{C3380CC4-5D6E-409C-BE32-E72D297353CC}">
              <c16:uniqueId val="{00000000-22E2-49F7-BEDA-1FA7444C97A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916.17</c:v>
                </c:pt>
                <c:pt idx="4">
                  <c:v>958.97</c:v>
                </c:pt>
              </c:numCache>
            </c:numRef>
          </c:val>
          <c:smooth val="0"/>
          <c:extLst>
            <c:ext xmlns:c16="http://schemas.microsoft.com/office/drawing/2014/chart" uri="{C3380CC4-5D6E-409C-BE32-E72D297353CC}">
              <c16:uniqueId val="{00000001-22E2-49F7-BEDA-1FA7444C97A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45.94</c:v>
                </c:pt>
                <c:pt idx="4">
                  <c:v>54.33</c:v>
                </c:pt>
              </c:numCache>
            </c:numRef>
          </c:val>
          <c:extLst>
            <c:ext xmlns:c16="http://schemas.microsoft.com/office/drawing/2014/chart" uri="{C3380CC4-5D6E-409C-BE32-E72D297353CC}">
              <c16:uniqueId val="{00000000-95C5-434D-BA6E-576AD7D7C33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63.95</c:v>
                </c:pt>
                <c:pt idx="4">
                  <c:v>61.25</c:v>
                </c:pt>
              </c:numCache>
            </c:numRef>
          </c:val>
          <c:smooth val="0"/>
          <c:extLst>
            <c:ext xmlns:c16="http://schemas.microsoft.com/office/drawing/2014/chart" uri="{C3380CC4-5D6E-409C-BE32-E72D297353CC}">
              <c16:uniqueId val="{00000001-95C5-434D-BA6E-576AD7D7C33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490.91</c:v>
                </c:pt>
                <c:pt idx="4">
                  <c:v>416.33</c:v>
                </c:pt>
              </c:numCache>
            </c:numRef>
          </c:val>
          <c:extLst>
            <c:ext xmlns:c16="http://schemas.microsoft.com/office/drawing/2014/chart" uri="{C3380CC4-5D6E-409C-BE32-E72D297353CC}">
              <c16:uniqueId val="{00000000-3C2C-4908-BC59-178BCFB48DE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263.56</c:v>
                </c:pt>
                <c:pt idx="4">
                  <c:v>279.83</c:v>
                </c:pt>
              </c:numCache>
            </c:numRef>
          </c:val>
          <c:smooth val="0"/>
          <c:extLst>
            <c:ext xmlns:c16="http://schemas.microsoft.com/office/drawing/2014/chart" uri="{C3380CC4-5D6E-409C-BE32-E72D297353CC}">
              <c16:uniqueId val="{00000001-3C2C-4908-BC59-178BCFB48DE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設楽町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4051</v>
      </c>
      <c r="AM8" s="44"/>
      <c r="AN8" s="44"/>
      <c r="AO8" s="44"/>
      <c r="AP8" s="44"/>
      <c r="AQ8" s="44"/>
      <c r="AR8" s="44"/>
      <c r="AS8" s="44"/>
      <c r="AT8" s="45">
        <f>データ!$S$6</f>
        <v>273.94</v>
      </c>
      <c r="AU8" s="46"/>
      <c r="AV8" s="46"/>
      <c r="AW8" s="46"/>
      <c r="AX8" s="46"/>
      <c r="AY8" s="46"/>
      <c r="AZ8" s="46"/>
      <c r="BA8" s="46"/>
      <c r="BB8" s="47">
        <f>データ!$T$6</f>
        <v>14.79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89.27</v>
      </c>
      <c r="J10" s="46"/>
      <c r="K10" s="46"/>
      <c r="L10" s="46"/>
      <c r="M10" s="46"/>
      <c r="N10" s="46"/>
      <c r="O10" s="80"/>
      <c r="P10" s="47">
        <f>データ!$P$6</f>
        <v>96.75</v>
      </c>
      <c r="Q10" s="47"/>
      <c r="R10" s="47"/>
      <c r="S10" s="47"/>
      <c r="T10" s="47"/>
      <c r="U10" s="47"/>
      <c r="V10" s="47"/>
      <c r="W10" s="44">
        <f>データ!$Q$6</f>
        <v>4290</v>
      </c>
      <c r="X10" s="44"/>
      <c r="Y10" s="44"/>
      <c r="Z10" s="44"/>
      <c r="AA10" s="44"/>
      <c r="AB10" s="44"/>
      <c r="AC10" s="44"/>
      <c r="AD10" s="2"/>
      <c r="AE10" s="2"/>
      <c r="AF10" s="2"/>
      <c r="AG10" s="2"/>
      <c r="AH10" s="2"/>
      <c r="AI10" s="2"/>
      <c r="AJ10" s="2"/>
      <c r="AK10" s="2"/>
      <c r="AL10" s="44">
        <f>データ!$U$6</f>
        <v>3875</v>
      </c>
      <c r="AM10" s="44"/>
      <c r="AN10" s="44"/>
      <c r="AO10" s="44"/>
      <c r="AP10" s="44"/>
      <c r="AQ10" s="44"/>
      <c r="AR10" s="44"/>
      <c r="AS10" s="44"/>
      <c r="AT10" s="45">
        <f>データ!$V$6</f>
        <v>33.31</v>
      </c>
      <c r="AU10" s="46"/>
      <c r="AV10" s="46"/>
      <c r="AW10" s="46"/>
      <c r="AX10" s="46"/>
      <c r="AY10" s="46"/>
      <c r="AZ10" s="46"/>
      <c r="BA10" s="46"/>
      <c r="BB10" s="47">
        <f>データ!$W$6</f>
        <v>116.33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f91dXM5S0m/URGarYk3zvtzWr68AA6rGOTSM7/4nw7783YlTVjWM+Owd7hlcBANOnOqr1p1nprZ80heYU66ZNw==" saltValue="u4SJ63XlmsMvXAIlkfj/i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235610</v>
      </c>
      <c r="D6" s="20">
        <f t="shared" si="3"/>
        <v>46</v>
      </c>
      <c r="E6" s="20">
        <f t="shared" si="3"/>
        <v>1</v>
      </c>
      <c r="F6" s="20">
        <f t="shared" si="3"/>
        <v>0</v>
      </c>
      <c r="G6" s="20">
        <f t="shared" si="3"/>
        <v>5</v>
      </c>
      <c r="H6" s="20" t="str">
        <f t="shared" si="3"/>
        <v>愛知県　設楽町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89.27</v>
      </c>
      <c r="P6" s="21">
        <f t="shared" si="3"/>
        <v>96.75</v>
      </c>
      <c r="Q6" s="21">
        <f t="shared" si="3"/>
        <v>4290</v>
      </c>
      <c r="R6" s="21">
        <f t="shared" si="3"/>
        <v>4051</v>
      </c>
      <c r="S6" s="21">
        <f t="shared" si="3"/>
        <v>273.94</v>
      </c>
      <c r="T6" s="21">
        <f t="shared" si="3"/>
        <v>14.79</v>
      </c>
      <c r="U6" s="21">
        <f t="shared" si="3"/>
        <v>3875</v>
      </c>
      <c r="V6" s="21">
        <f t="shared" si="3"/>
        <v>33.31</v>
      </c>
      <c r="W6" s="21">
        <f t="shared" si="3"/>
        <v>116.33</v>
      </c>
      <c r="X6" s="22" t="str">
        <f>IF(X7="",NA(),X7)</f>
        <v>-</v>
      </c>
      <c r="Y6" s="22" t="str">
        <f t="shared" ref="Y6:AG6" si="4">IF(Y7="",NA(),Y7)</f>
        <v>-</v>
      </c>
      <c r="Z6" s="22" t="str">
        <f t="shared" si="4"/>
        <v>-</v>
      </c>
      <c r="AA6" s="22">
        <f t="shared" si="4"/>
        <v>82.04</v>
      </c>
      <c r="AB6" s="22">
        <f t="shared" si="4"/>
        <v>100.43</v>
      </c>
      <c r="AC6" s="22" t="str">
        <f t="shared" si="4"/>
        <v>-</v>
      </c>
      <c r="AD6" s="22" t="str">
        <f t="shared" si="4"/>
        <v>-</v>
      </c>
      <c r="AE6" s="22" t="str">
        <f t="shared" si="4"/>
        <v>-</v>
      </c>
      <c r="AF6" s="22">
        <f t="shared" si="4"/>
        <v>103.1</v>
      </c>
      <c r="AG6" s="22">
        <f t="shared" si="4"/>
        <v>101.77</v>
      </c>
      <c r="AH6" s="21" t="str">
        <f>IF(AH7="","",IF(AH7="-","【-】","【"&amp;SUBSTITUTE(TEXT(AH7,"#,##0.00"),"-","△")&amp;"】"))</f>
        <v>【102.02】</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27.32</v>
      </c>
      <c r="AR6" s="22">
        <f t="shared" si="5"/>
        <v>16.12</v>
      </c>
      <c r="AS6" s="21" t="str">
        <f>IF(AS7="","",IF(AS7="-","【-】","【"&amp;SUBSTITUTE(TEXT(AS7,"#,##0.00"),"-","△")&amp;"】"))</f>
        <v>【26.96】</v>
      </c>
      <c r="AT6" s="22" t="str">
        <f>IF(AT7="",NA(),AT7)</f>
        <v>-</v>
      </c>
      <c r="AU6" s="22" t="str">
        <f t="shared" ref="AU6:BC6" si="6">IF(AU7="",NA(),AU7)</f>
        <v>-</v>
      </c>
      <c r="AV6" s="22" t="str">
        <f t="shared" si="6"/>
        <v>-</v>
      </c>
      <c r="AW6" s="22">
        <f t="shared" si="6"/>
        <v>240.93</v>
      </c>
      <c r="AX6" s="22">
        <f t="shared" si="6"/>
        <v>253.32</v>
      </c>
      <c r="AY6" s="22" t="str">
        <f t="shared" si="6"/>
        <v>-</v>
      </c>
      <c r="AZ6" s="22" t="str">
        <f t="shared" si="6"/>
        <v>-</v>
      </c>
      <c r="BA6" s="22" t="str">
        <f t="shared" si="6"/>
        <v>-</v>
      </c>
      <c r="BB6" s="22">
        <f t="shared" si="6"/>
        <v>217.55</v>
      </c>
      <c r="BC6" s="22">
        <f t="shared" si="6"/>
        <v>157.71</v>
      </c>
      <c r="BD6" s="21" t="str">
        <f>IF(BD7="","",IF(BD7="-","【-】","【"&amp;SUBSTITUTE(TEXT(BD7,"#,##0.00"),"-","△")&amp;"】"))</f>
        <v>【142.39】</v>
      </c>
      <c r="BE6" s="22" t="str">
        <f>IF(BE7="",NA(),BE7)</f>
        <v>-</v>
      </c>
      <c r="BF6" s="22" t="str">
        <f t="shared" ref="BF6:BN6" si="7">IF(BF7="",NA(),BF7)</f>
        <v>-</v>
      </c>
      <c r="BG6" s="22" t="str">
        <f t="shared" si="7"/>
        <v>-</v>
      </c>
      <c r="BH6" s="22">
        <f t="shared" si="7"/>
        <v>569.54</v>
      </c>
      <c r="BI6" s="22">
        <f t="shared" si="7"/>
        <v>543.76</v>
      </c>
      <c r="BJ6" s="22" t="str">
        <f t="shared" si="7"/>
        <v>-</v>
      </c>
      <c r="BK6" s="22" t="str">
        <f t="shared" si="7"/>
        <v>-</v>
      </c>
      <c r="BL6" s="22" t="str">
        <f t="shared" si="7"/>
        <v>-</v>
      </c>
      <c r="BM6" s="22">
        <f t="shared" si="7"/>
        <v>916.17</v>
      </c>
      <c r="BN6" s="22">
        <f t="shared" si="7"/>
        <v>958.97</v>
      </c>
      <c r="BO6" s="21" t="str">
        <f>IF(BO7="","",IF(BO7="-","【-】","【"&amp;SUBSTITUTE(TEXT(BO7,"#,##0.00"),"-","△")&amp;"】"))</f>
        <v>【1,043.36】</v>
      </c>
      <c r="BP6" s="22" t="str">
        <f>IF(BP7="",NA(),BP7)</f>
        <v>-</v>
      </c>
      <c r="BQ6" s="22" t="str">
        <f t="shared" ref="BQ6:BY6" si="8">IF(BQ7="",NA(),BQ7)</f>
        <v>-</v>
      </c>
      <c r="BR6" s="22" t="str">
        <f t="shared" si="8"/>
        <v>-</v>
      </c>
      <c r="BS6" s="22">
        <f t="shared" si="8"/>
        <v>45.94</v>
      </c>
      <c r="BT6" s="22">
        <f t="shared" si="8"/>
        <v>54.33</v>
      </c>
      <c r="BU6" s="22" t="str">
        <f t="shared" si="8"/>
        <v>-</v>
      </c>
      <c r="BV6" s="22" t="str">
        <f t="shared" si="8"/>
        <v>-</v>
      </c>
      <c r="BW6" s="22" t="str">
        <f t="shared" si="8"/>
        <v>-</v>
      </c>
      <c r="BX6" s="22">
        <f t="shared" si="8"/>
        <v>63.95</v>
      </c>
      <c r="BY6" s="22">
        <f t="shared" si="8"/>
        <v>61.25</v>
      </c>
      <c r="BZ6" s="21" t="str">
        <f>IF(BZ7="","",IF(BZ7="-","【-】","【"&amp;SUBSTITUTE(TEXT(BZ7,"#,##0.00"),"-","△")&amp;"】"))</f>
        <v>【56.19】</v>
      </c>
      <c r="CA6" s="22" t="str">
        <f>IF(CA7="",NA(),CA7)</f>
        <v>-</v>
      </c>
      <c r="CB6" s="22" t="str">
        <f t="shared" ref="CB6:CJ6" si="9">IF(CB7="",NA(),CB7)</f>
        <v>-</v>
      </c>
      <c r="CC6" s="22" t="str">
        <f t="shared" si="9"/>
        <v>-</v>
      </c>
      <c r="CD6" s="22">
        <f t="shared" si="9"/>
        <v>490.91</v>
      </c>
      <c r="CE6" s="22">
        <f t="shared" si="9"/>
        <v>416.33</v>
      </c>
      <c r="CF6" s="22" t="str">
        <f t="shared" si="9"/>
        <v>-</v>
      </c>
      <c r="CG6" s="22" t="str">
        <f t="shared" si="9"/>
        <v>-</v>
      </c>
      <c r="CH6" s="22" t="str">
        <f t="shared" si="9"/>
        <v>-</v>
      </c>
      <c r="CI6" s="22">
        <f t="shared" si="9"/>
        <v>263.56</v>
      </c>
      <c r="CJ6" s="22">
        <f t="shared" si="9"/>
        <v>279.83</v>
      </c>
      <c r="CK6" s="21" t="str">
        <f>IF(CK7="","",IF(CK7="-","【-】","【"&amp;SUBSTITUTE(TEXT(CK7,"#,##0.00"),"-","△")&amp;"】"))</f>
        <v>【285.60】</v>
      </c>
      <c r="CL6" s="22" t="str">
        <f>IF(CL7="",NA(),CL7)</f>
        <v>-</v>
      </c>
      <c r="CM6" s="22" t="str">
        <f t="shared" ref="CM6:CU6" si="10">IF(CM7="",NA(),CM7)</f>
        <v>-</v>
      </c>
      <c r="CN6" s="22" t="str">
        <f t="shared" si="10"/>
        <v>-</v>
      </c>
      <c r="CO6" s="22">
        <f t="shared" si="10"/>
        <v>61.76</v>
      </c>
      <c r="CP6" s="22">
        <f t="shared" si="10"/>
        <v>61.96</v>
      </c>
      <c r="CQ6" s="22" t="str">
        <f t="shared" si="10"/>
        <v>-</v>
      </c>
      <c r="CR6" s="22" t="str">
        <f t="shared" si="10"/>
        <v>-</v>
      </c>
      <c r="CS6" s="22" t="str">
        <f t="shared" si="10"/>
        <v>-</v>
      </c>
      <c r="CT6" s="22">
        <f t="shared" si="10"/>
        <v>53.4</v>
      </c>
      <c r="CU6" s="22">
        <f t="shared" si="10"/>
        <v>54.69</v>
      </c>
      <c r="CV6" s="21" t="str">
        <f>IF(CV7="","",IF(CV7="-","【-】","【"&amp;SUBSTITUTE(TEXT(CV7,"#,##0.00"),"-","△")&amp;"】"))</f>
        <v>【48.33】</v>
      </c>
      <c r="CW6" s="22" t="str">
        <f>IF(CW7="",NA(),CW7)</f>
        <v>-</v>
      </c>
      <c r="CX6" s="22" t="str">
        <f t="shared" ref="CX6:DF6" si="11">IF(CX7="",NA(),CX7)</f>
        <v>-</v>
      </c>
      <c r="CY6" s="22" t="str">
        <f t="shared" si="11"/>
        <v>-</v>
      </c>
      <c r="CZ6" s="22">
        <f t="shared" si="11"/>
        <v>46.59</v>
      </c>
      <c r="DA6" s="22">
        <f t="shared" si="11"/>
        <v>47.04</v>
      </c>
      <c r="DB6" s="22" t="str">
        <f t="shared" si="11"/>
        <v>-</v>
      </c>
      <c r="DC6" s="22" t="str">
        <f t="shared" si="11"/>
        <v>-</v>
      </c>
      <c r="DD6" s="22" t="str">
        <f t="shared" si="11"/>
        <v>-</v>
      </c>
      <c r="DE6" s="22">
        <f t="shared" si="11"/>
        <v>72.53</v>
      </c>
      <c r="DF6" s="22">
        <f t="shared" si="11"/>
        <v>71.44</v>
      </c>
      <c r="DG6" s="21" t="str">
        <f>IF(DG7="","",IF(DG7="-","【-】","【"&amp;SUBSTITUTE(TEXT(DG7,"#,##0.00"),"-","△")&amp;"】"))</f>
        <v>【70.34】</v>
      </c>
      <c r="DH6" s="22" t="str">
        <f>IF(DH7="",NA(),DH7)</f>
        <v>-</v>
      </c>
      <c r="DI6" s="22" t="str">
        <f t="shared" ref="DI6:DQ6" si="12">IF(DI7="",NA(),DI7)</f>
        <v>-</v>
      </c>
      <c r="DJ6" s="22" t="str">
        <f t="shared" si="12"/>
        <v>-</v>
      </c>
      <c r="DK6" s="22">
        <f t="shared" si="12"/>
        <v>5.43</v>
      </c>
      <c r="DL6" s="22">
        <f t="shared" si="12"/>
        <v>10.08</v>
      </c>
      <c r="DM6" s="22" t="str">
        <f t="shared" si="12"/>
        <v>-</v>
      </c>
      <c r="DN6" s="22" t="str">
        <f t="shared" si="12"/>
        <v>-</v>
      </c>
      <c r="DO6" s="22" t="str">
        <f t="shared" si="12"/>
        <v>-</v>
      </c>
      <c r="DP6" s="22">
        <f t="shared" si="12"/>
        <v>40.46</v>
      </c>
      <c r="DQ6" s="22">
        <f t="shared" si="12"/>
        <v>37.1</v>
      </c>
      <c r="DR6" s="21" t="str">
        <f>IF(DR7="","",IF(DR7="-","【-】","【"&amp;SUBSTITUTE(TEXT(DR7,"#,##0.00"),"-","△")&amp;"】"))</f>
        <v>【35.50】</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22.77</v>
      </c>
      <c r="EB6" s="22">
        <f t="shared" si="13"/>
        <v>18.22</v>
      </c>
      <c r="EC6" s="21" t="str">
        <f>IF(EC7="","",IF(EC7="-","【-】","【"&amp;SUBSTITUTE(TEXT(EC7,"#,##0.00"),"-","△")&amp;"】"))</f>
        <v>【16.16】</v>
      </c>
      <c r="ED6" s="22" t="str">
        <f>IF(ED7="",NA(),ED7)</f>
        <v>-</v>
      </c>
      <c r="EE6" s="22" t="str">
        <f t="shared" ref="EE6:EM6" si="14">IF(EE7="",NA(),EE7)</f>
        <v>-</v>
      </c>
      <c r="EF6" s="22" t="str">
        <f t="shared" si="14"/>
        <v>-</v>
      </c>
      <c r="EG6" s="22">
        <f t="shared" si="14"/>
        <v>0.1</v>
      </c>
      <c r="EH6" s="22">
        <f t="shared" si="14"/>
        <v>0.13</v>
      </c>
      <c r="EI6" s="22" t="str">
        <f t="shared" si="14"/>
        <v>-</v>
      </c>
      <c r="EJ6" s="22" t="str">
        <f t="shared" si="14"/>
        <v>-</v>
      </c>
      <c r="EK6" s="22" t="str">
        <f t="shared" si="14"/>
        <v>-</v>
      </c>
      <c r="EL6" s="22">
        <f t="shared" si="14"/>
        <v>0.49</v>
      </c>
      <c r="EM6" s="22">
        <f t="shared" si="14"/>
        <v>0.32</v>
      </c>
      <c r="EN6" s="21" t="str">
        <f>IF(EN7="","",IF(EN7="-","【-】","【"&amp;SUBSTITUTE(TEXT(EN7,"#,##0.00"),"-","△")&amp;"】"))</f>
        <v>【0.28】</v>
      </c>
    </row>
    <row r="7" spans="1:144" s="23" customFormat="1" x14ac:dyDescent="0.2">
      <c r="A7" s="15"/>
      <c r="B7" s="24">
        <v>2024</v>
      </c>
      <c r="C7" s="24">
        <v>235610</v>
      </c>
      <c r="D7" s="24">
        <v>46</v>
      </c>
      <c r="E7" s="24">
        <v>1</v>
      </c>
      <c r="F7" s="24">
        <v>0</v>
      </c>
      <c r="G7" s="24">
        <v>5</v>
      </c>
      <c r="H7" s="24" t="s">
        <v>93</v>
      </c>
      <c r="I7" s="24" t="s">
        <v>94</v>
      </c>
      <c r="J7" s="24" t="s">
        <v>95</v>
      </c>
      <c r="K7" s="24" t="s">
        <v>96</v>
      </c>
      <c r="L7" s="24" t="s">
        <v>97</v>
      </c>
      <c r="M7" s="24" t="s">
        <v>98</v>
      </c>
      <c r="N7" s="25" t="s">
        <v>99</v>
      </c>
      <c r="O7" s="25">
        <v>89.27</v>
      </c>
      <c r="P7" s="25">
        <v>96.75</v>
      </c>
      <c r="Q7" s="25">
        <v>4290</v>
      </c>
      <c r="R7" s="25">
        <v>4051</v>
      </c>
      <c r="S7" s="25">
        <v>273.94</v>
      </c>
      <c r="T7" s="25">
        <v>14.79</v>
      </c>
      <c r="U7" s="25">
        <v>3875</v>
      </c>
      <c r="V7" s="25">
        <v>33.31</v>
      </c>
      <c r="W7" s="25">
        <v>116.33</v>
      </c>
      <c r="X7" s="25" t="s">
        <v>99</v>
      </c>
      <c r="Y7" s="25" t="s">
        <v>99</v>
      </c>
      <c r="Z7" s="25" t="s">
        <v>99</v>
      </c>
      <c r="AA7" s="25">
        <v>82.04</v>
      </c>
      <c r="AB7" s="25">
        <v>100.43</v>
      </c>
      <c r="AC7" s="25" t="s">
        <v>99</v>
      </c>
      <c r="AD7" s="25" t="s">
        <v>99</v>
      </c>
      <c r="AE7" s="25" t="s">
        <v>99</v>
      </c>
      <c r="AF7" s="25">
        <v>103.1</v>
      </c>
      <c r="AG7" s="25">
        <v>101.77</v>
      </c>
      <c r="AH7" s="25">
        <v>102.02</v>
      </c>
      <c r="AI7" s="25" t="s">
        <v>99</v>
      </c>
      <c r="AJ7" s="25" t="s">
        <v>99</v>
      </c>
      <c r="AK7" s="25" t="s">
        <v>99</v>
      </c>
      <c r="AL7" s="25">
        <v>0</v>
      </c>
      <c r="AM7" s="25">
        <v>0</v>
      </c>
      <c r="AN7" s="25" t="s">
        <v>99</v>
      </c>
      <c r="AO7" s="25" t="s">
        <v>99</v>
      </c>
      <c r="AP7" s="25" t="s">
        <v>99</v>
      </c>
      <c r="AQ7" s="25">
        <v>27.32</v>
      </c>
      <c r="AR7" s="25">
        <v>16.12</v>
      </c>
      <c r="AS7" s="25">
        <v>26.96</v>
      </c>
      <c r="AT7" s="25" t="s">
        <v>99</v>
      </c>
      <c r="AU7" s="25" t="s">
        <v>99</v>
      </c>
      <c r="AV7" s="25" t="s">
        <v>99</v>
      </c>
      <c r="AW7" s="25">
        <v>240.93</v>
      </c>
      <c r="AX7" s="25">
        <v>253.32</v>
      </c>
      <c r="AY7" s="25" t="s">
        <v>99</v>
      </c>
      <c r="AZ7" s="25" t="s">
        <v>99</v>
      </c>
      <c r="BA7" s="25" t="s">
        <v>99</v>
      </c>
      <c r="BB7" s="25">
        <v>217.55</v>
      </c>
      <c r="BC7" s="25">
        <v>157.71</v>
      </c>
      <c r="BD7" s="25">
        <v>142.38999999999999</v>
      </c>
      <c r="BE7" s="25" t="s">
        <v>99</v>
      </c>
      <c r="BF7" s="25" t="s">
        <v>99</v>
      </c>
      <c r="BG7" s="25" t="s">
        <v>99</v>
      </c>
      <c r="BH7" s="25">
        <v>569.54</v>
      </c>
      <c r="BI7" s="25">
        <v>543.76</v>
      </c>
      <c r="BJ7" s="25" t="s">
        <v>99</v>
      </c>
      <c r="BK7" s="25" t="s">
        <v>99</v>
      </c>
      <c r="BL7" s="25" t="s">
        <v>99</v>
      </c>
      <c r="BM7" s="25">
        <v>916.17</v>
      </c>
      <c r="BN7" s="25">
        <v>958.97</v>
      </c>
      <c r="BO7" s="25">
        <v>1043.3599999999999</v>
      </c>
      <c r="BP7" s="25" t="s">
        <v>99</v>
      </c>
      <c r="BQ7" s="25" t="s">
        <v>99</v>
      </c>
      <c r="BR7" s="25" t="s">
        <v>99</v>
      </c>
      <c r="BS7" s="25">
        <v>45.94</v>
      </c>
      <c r="BT7" s="25">
        <v>54.33</v>
      </c>
      <c r="BU7" s="25" t="s">
        <v>99</v>
      </c>
      <c r="BV7" s="25" t="s">
        <v>99</v>
      </c>
      <c r="BW7" s="25" t="s">
        <v>99</v>
      </c>
      <c r="BX7" s="25">
        <v>63.95</v>
      </c>
      <c r="BY7" s="25">
        <v>61.25</v>
      </c>
      <c r="BZ7" s="25">
        <v>56.19</v>
      </c>
      <c r="CA7" s="25" t="s">
        <v>99</v>
      </c>
      <c r="CB7" s="25" t="s">
        <v>99</v>
      </c>
      <c r="CC7" s="25" t="s">
        <v>99</v>
      </c>
      <c r="CD7" s="25">
        <v>490.91</v>
      </c>
      <c r="CE7" s="25">
        <v>416.33</v>
      </c>
      <c r="CF7" s="25" t="s">
        <v>99</v>
      </c>
      <c r="CG7" s="25" t="s">
        <v>99</v>
      </c>
      <c r="CH7" s="25" t="s">
        <v>99</v>
      </c>
      <c r="CI7" s="25">
        <v>263.56</v>
      </c>
      <c r="CJ7" s="25">
        <v>279.83</v>
      </c>
      <c r="CK7" s="25">
        <v>285.60000000000002</v>
      </c>
      <c r="CL7" s="25" t="s">
        <v>99</v>
      </c>
      <c r="CM7" s="25" t="s">
        <v>99</v>
      </c>
      <c r="CN7" s="25" t="s">
        <v>99</v>
      </c>
      <c r="CO7" s="25">
        <v>61.76</v>
      </c>
      <c r="CP7" s="25">
        <v>61.96</v>
      </c>
      <c r="CQ7" s="25" t="s">
        <v>99</v>
      </c>
      <c r="CR7" s="25" t="s">
        <v>99</v>
      </c>
      <c r="CS7" s="25" t="s">
        <v>99</v>
      </c>
      <c r="CT7" s="25">
        <v>53.4</v>
      </c>
      <c r="CU7" s="25">
        <v>54.69</v>
      </c>
      <c r="CV7" s="25">
        <v>48.33</v>
      </c>
      <c r="CW7" s="25" t="s">
        <v>99</v>
      </c>
      <c r="CX7" s="25" t="s">
        <v>99</v>
      </c>
      <c r="CY7" s="25" t="s">
        <v>99</v>
      </c>
      <c r="CZ7" s="25">
        <v>46.59</v>
      </c>
      <c r="DA7" s="25">
        <v>47.04</v>
      </c>
      <c r="DB7" s="25" t="s">
        <v>99</v>
      </c>
      <c r="DC7" s="25" t="s">
        <v>99</v>
      </c>
      <c r="DD7" s="25" t="s">
        <v>99</v>
      </c>
      <c r="DE7" s="25">
        <v>72.53</v>
      </c>
      <c r="DF7" s="25">
        <v>71.44</v>
      </c>
      <c r="DG7" s="25">
        <v>70.34</v>
      </c>
      <c r="DH7" s="25" t="s">
        <v>99</v>
      </c>
      <c r="DI7" s="25" t="s">
        <v>99</v>
      </c>
      <c r="DJ7" s="25" t="s">
        <v>99</v>
      </c>
      <c r="DK7" s="25">
        <v>5.43</v>
      </c>
      <c r="DL7" s="25">
        <v>10.08</v>
      </c>
      <c r="DM7" s="25" t="s">
        <v>99</v>
      </c>
      <c r="DN7" s="25" t="s">
        <v>99</v>
      </c>
      <c r="DO7" s="25" t="s">
        <v>99</v>
      </c>
      <c r="DP7" s="25">
        <v>40.46</v>
      </c>
      <c r="DQ7" s="25">
        <v>37.1</v>
      </c>
      <c r="DR7" s="25">
        <v>35.5</v>
      </c>
      <c r="DS7" s="25" t="s">
        <v>99</v>
      </c>
      <c r="DT7" s="25" t="s">
        <v>99</v>
      </c>
      <c r="DU7" s="25" t="s">
        <v>99</v>
      </c>
      <c r="DV7" s="25">
        <v>0</v>
      </c>
      <c r="DW7" s="25">
        <v>0</v>
      </c>
      <c r="DX7" s="25" t="s">
        <v>99</v>
      </c>
      <c r="DY7" s="25" t="s">
        <v>99</v>
      </c>
      <c r="DZ7" s="25" t="s">
        <v>99</v>
      </c>
      <c r="EA7" s="25">
        <v>22.77</v>
      </c>
      <c r="EB7" s="25">
        <v>18.22</v>
      </c>
      <c r="EC7" s="25">
        <v>16.16</v>
      </c>
      <c r="ED7" s="25" t="s">
        <v>99</v>
      </c>
      <c r="EE7" s="25" t="s">
        <v>99</v>
      </c>
      <c r="EF7" s="25" t="s">
        <v>99</v>
      </c>
      <c r="EG7" s="25">
        <v>0.1</v>
      </c>
      <c r="EH7" s="25">
        <v>0.13</v>
      </c>
      <c r="EI7" s="25" t="s">
        <v>99</v>
      </c>
      <c r="EJ7" s="25" t="s">
        <v>99</v>
      </c>
      <c r="EK7" s="25" t="s">
        <v>99</v>
      </c>
      <c r="EL7" s="25">
        <v>0.49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2026-02-18T04:12:56Z</cp:lastPrinted>
  <dcterms:created xsi:type="dcterms:W3CDTF">2025-12-12T09:18:39Z</dcterms:created>
  <dcterms:modified xsi:type="dcterms:W3CDTF">2026-02-18T04:13:00Z</dcterms:modified>
  <cp:category/>
</cp:coreProperties>
</file>