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1　新城市○\病院○\"/>
    </mc:Choice>
  </mc:AlternateContent>
  <xr:revisionPtr revIDLastSave="0" documentId="13_ncr:1_{BE43040E-0E6C-4AE2-8CA8-7777828459A6}" xr6:coauthVersionLast="47" xr6:coauthVersionMax="47" xr10:uidLastSave="{00000000-0000-0000-0000-000000000000}"/>
  <workbookProtection workbookAlgorithmName="SHA-512" workbookHashValue="iZ3P/XJsViPV3DSiZbciQcpDc2+BWNoLt/uA4ezjwVX78KURR2YfcgGiAvwHHk4EPhVFnnzXsRxVeb/mcDb/kA==" workbookSaltValue="Y7L7vyKuAMv0aXHuB5jWtA=="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FG7" i="5"/>
  <c r="FF7" i="5"/>
  <c r="FE7" i="5"/>
  <c r="FD7" i="5"/>
  <c r="FC7" i="5"/>
  <c r="FB7" i="5"/>
  <c r="FA7" i="5"/>
  <c r="EZ7" i="5"/>
  <c r="EX7" i="5"/>
  <c r="EW7" i="5"/>
  <c r="EV7" i="5"/>
  <c r="HX80" i="4" s="1"/>
  <c r="EU7" i="5"/>
  <c r="ET7" i="5"/>
  <c r="ES7" i="5"/>
  <c r="ER7" i="5"/>
  <c r="EQ7" i="5"/>
  <c r="EP7" i="5"/>
  <c r="EO7" i="5"/>
  <c r="EM7" i="5"/>
  <c r="EL7" i="5"/>
  <c r="EK7" i="5"/>
  <c r="EJ7" i="5"/>
  <c r="EI7" i="5"/>
  <c r="DG80" i="4" s="1"/>
  <c r="EH7" i="5"/>
  <c r="EG7" i="5"/>
  <c r="EF7" i="5"/>
  <c r="EE7" i="5"/>
  <c r="ED7" i="5"/>
  <c r="EB7" i="5"/>
  <c r="EA7" i="5"/>
  <c r="DZ7" i="5"/>
  <c r="DY7" i="5"/>
  <c r="DX7" i="5"/>
  <c r="DW7" i="5"/>
  <c r="DV7" i="5"/>
  <c r="BI79" i="4" s="1"/>
  <c r="DU7" i="5"/>
  <c r="DT7" i="5"/>
  <c r="DS7" i="5"/>
  <c r="DQ7" i="5"/>
  <c r="DP7" i="5"/>
  <c r="DO7" i="5"/>
  <c r="LJ56" i="4" s="1"/>
  <c r="DN7" i="5"/>
  <c r="DM7" i="5"/>
  <c r="KF56" i="4" s="1"/>
  <c r="DL7" i="5"/>
  <c r="DK7" i="5"/>
  <c r="DJ7" i="5"/>
  <c r="DI7" i="5"/>
  <c r="KU55" i="4" s="1"/>
  <c r="DH7" i="5"/>
  <c r="DF7" i="5"/>
  <c r="DE7" i="5"/>
  <c r="DD7" i="5"/>
  <c r="DC7" i="5"/>
  <c r="DB7" i="5"/>
  <c r="DA7" i="5"/>
  <c r="CZ7" i="5"/>
  <c r="IK55" i="4" s="1"/>
  <c r="CY7" i="5"/>
  <c r="CX7" i="5"/>
  <c r="CW7" i="5"/>
  <c r="CU7" i="5"/>
  <c r="FL56" i="4" s="1"/>
  <c r="CT7" i="5"/>
  <c r="CS7" i="5"/>
  <c r="CR7" i="5"/>
  <c r="CQ7" i="5"/>
  <c r="DD56" i="4" s="1"/>
  <c r="CP7" i="5"/>
  <c r="CO7" i="5"/>
  <c r="CN7" i="5"/>
  <c r="CM7" i="5"/>
  <c r="CL7" i="5"/>
  <c r="CJ7" i="5"/>
  <c r="CI7" i="5"/>
  <c r="CH7" i="5"/>
  <c r="AT56" i="4" s="1"/>
  <c r="CG7" i="5"/>
  <c r="CF7" i="5"/>
  <c r="CE7" i="5"/>
  <c r="CD7" i="5"/>
  <c r="CC7" i="5"/>
  <c r="CB7" i="5"/>
  <c r="AE55" i="4" s="1"/>
  <c r="CA7" i="5"/>
  <c r="BY7" i="5"/>
  <c r="MN34" i="4" s="1"/>
  <c r="BX7" i="5"/>
  <c r="BW7" i="5"/>
  <c r="BV7" i="5"/>
  <c r="BU7" i="5"/>
  <c r="KF34" i="4" s="1"/>
  <c r="BT7" i="5"/>
  <c r="BS7" i="5"/>
  <c r="BR7" i="5"/>
  <c r="BQ7" i="5"/>
  <c r="KU33" i="4" s="1"/>
  <c r="BP7" i="5"/>
  <c r="BN7" i="5"/>
  <c r="BM7" i="5"/>
  <c r="BL7" i="5"/>
  <c r="BK7" i="5"/>
  <c r="BJ7" i="5"/>
  <c r="BI7" i="5"/>
  <c r="BH7" i="5"/>
  <c r="IK33" i="4" s="1"/>
  <c r="BG7" i="5"/>
  <c r="BF7" i="5"/>
  <c r="BE7" i="5"/>
  <c r="BC7" i="5"/>
  <c r="FL34" i="4" s="1"/>
  <c r="BB7" i="5"/>
  <c r="BA7" i="5"/>
  <c r="EH34" i="4" s="1"/>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LP10" i="4" s="1"/>
  <c r="AD6" i="5"/>
  <c r="JW10" i="4" s="1"/>
  <c r="AC6" i="5"/>
  <c r="ID10" i="4" s="1"/>
  <c r="AB6" i="5"/>
  <c r="LP8" i="4" s="1"/>
  <c r="AA6" i="5"/>
  <c r="JW8" i="4" s="1"/>
  <c r="Z6" i="5"/>
  <c r="Y6" i="5"/>
  <c r="X6" i="5"/>
  <c r="EG12" i="4" s="1"/>
  <c r="W6" i="5"/>
  <c r="CN12" i="4" s="1"/>
  <c r="V6" i="5"/>
  <c r="U6" i="5"/>
  <c r="T6" i="5"/>
  <c r="FZ10" i="4" s="1"/>
  <c r="S6" i="5"/>
  <c r="EG10" i="4" s="1"/>
  <c r="R6" i="5"/>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E90" i="4"/>
  <c r="B90" i="4"/>
  <c r="LZ80" i="4"/>
  <c r="LK80" i="4"/>
  <c r="KV80" i="4"/>
  <c r="KG80" i="4"/>
  <c r="JB80" i="4"/>
  <c r="IM80" i="4"/>
  <c r="HI80" i="4"/>
  <c r="GT80" i="4"/>
  <c r="FO80" i="4"/>
  <c r="EZ80" i="4"/>
  <c r="EK80" i="4"/>
  <c r="DV80" i="4"/>
  <c r="BX80" i="4"/>
  <c r="BI80" i="4"/>
  <c r="AT80" i="4"/>
  <c r="AE80" i="4"/>
  <c r="P80" i="4"/>
  <c r="MO79" i="4"/>
  <c r="LZ79" i="4"/>
  <c r="LK79" i="4"/>
  <c r="KV79" i="4"/>
  <c r="KG79" i="4"/>
  <c r="JB79" i="4"/>
  <c r="IM79" i="4"/>
  <c r="HX79" i="4"/>
  <c r="HI79" i="4"/>
  <c r="GT79" i="4"/>
  <c r="FO79" i="4"/>
  <c r="EZ79" i="4"/>
  <c r="EK79" i="4"/>
  <c r="DV79" i="4"/>
  <c r="DG79" i="4"/>
  <c r="BX79" i="4"/>
  <c r="AT79" i="4"/>
  <c r="AE79" i="4"/>
  <c r="P79" i="4"/>
  <c r="MN56" i="4"/>
  <c r="LY56" i="4"/>
  <c r="KU56" i="4"/>
  <c r="IZ56" i="4"/>
  <c r="IK56" i="4"/>
  <c r="HV56" i="4"/>
  <c r="HG56" i="4"/>
  <c r="GR56" i="4"/>
  <c r="EW56" i="4"/>
  <c r="EH56" i="4"/>
  <c r="DS56" i="4"/>
  <c r="BX56" i="4"/>
  <c r="BI56" i="4"/>
  <c r="AE56" i="4"/>
  <c r="P56" i="4"/>
  <c r="MN55" i="4"/>
  <c r="LY55" i="4"/>
  <c r="LJ55" i="4"/>
  <c r="KF55" i="4"/>
  <c r="IZ55" i="4"/>
  <c r="HV55" i="4"/>
  <c r="HG55" i="4"/>
  <c r="GR55" i="4"/>
  <c r="FL55" i="4"/>
  <c r="EW55" i="4"/>
  <c r="EH55" i="4"/>
  <c r="DS55" i="4"/>
  <c r="DD55" i="4"/>
  <c r="BX55" i="4"/>
  <c r="BI55" i="4"/>
  <c r="AT55" i="4"/>
  <c r="P55" i="4"/>
  <c r="LY34" i="4"/>
  <c r="LJ34" i="4"/>
  <c r="KU34" i="4"/>
  <c r="IZ34" i="4"/>
  <c r="IK34" i="4"/>
  <c r="HV34" i="4"/>
  <c r="HG34" i="4"/>
  <c r="GR34" i="4"/>
  <c r="EW34" i="4"/>
  <c r="DS34" i="4"/>
  <c r="DD34" i="4"/>
  <c r="BX34" i="4"/>
  <c r="BI34" i="4"/>
  <c r="AT34" i="4"/>
  <c r="AE34" i="4"/>
  <c r="P34" i="4"/>
  <c r="MN33" i="4"/>
  <c r="LY33" i="4"/>
  <c r="LJ33" i="4"/>
  <c r="KF33" i="4"/>
  <c r="IZ33" i="4"/>
  <c r="HV33" i="4"/>
  <c r="HG33" i="4"/>
  <c r="GR33" i="4"/>
  <c r="FL33" i="4"/>
  <c r="EW33" i="4"/>
  <c r="EH33" i="4"/>
  <c r="DS33" i="4"/>
  <c r="DD33" i="4"/>
  <c r="BX33" i="4"/>
  <c r="AT33" i="4"/>
  <c r="AE33" i="4"/>
  <c r="P33" i="4"/>
  <c r="JW12" i="4"/>
  <c r="FZ12" i="4"/>
  <c r="AU12" i="4"/>
  <c r="B12" i="4"/>
  <c r="CN10" i="4"/>
  <c r="ID8" i="4"/>
  <c r="FZ8" i="4"/>
  <c r="EG8" i="4"/>
  <c r="CN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K78" i="4"/>
  <c r="EH54" i="4"/>
  <c r="EH32" i="4"/>
  <c r="AT78" i="4"/>
  <c r="AT54" i="4"/>
  <c r="AT32" i="4"/>
  <c r="LK78" i="4"/>
  <c r="LJ54" i="4"/>
  <c r="LJ32" i="4"/>
  <c r="HX78" i="4"/>
  <c r="HV54" i="4"/>
  <c r="HV32" i="4"/>
  <c r="EW32" i="4"/>
  <c r="BI78" i="4"/>
  <c r="BI54" i="4"/>
  <c r="BI32" i="4"/>
  <c r="LZ78" i="4"/>
  <c r="LY54" i="4"/>
  <c r="LY32" i="4"/>
  <c r="IM78" i="4"/>
  <c r="IK54" i="4"/>
  <c r="IK32" i="4"/>
  <c r="EZ78" i="4"/>
  <c r="EW54" i="4"/>
  <c r="KU54" i="4"/>
  <c r="KU32" i="4"/>
  <c r="HI78" i="4"/>
  <c r="HG54" i="4"/>
  <c r="HG32" i="4"/>
  <c r="DV78" i="4"/>
  <c r="DS54" i="4"/>
  <c r="DS32" i="4"/>
  <c r="AE78" i="4"/>
  <c r="AE54" i="4"/>
  <c r="AE32" i="4"/>
  <c r="KV78"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<sst xmlns="http://schemas.openxmlformats.org/spreadsheetml/2006/main" count="345" uniqueCount="187">
  <si>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</si>
  <si>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</si>
  <si>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</si>
  <si>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</si>
  <si>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</si>
  <si>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</si>
  <si>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</si>
  <si>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</si>
  <si>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</si>
  <si>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</si>
  <si>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</si>
  <si>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</si>
  <si>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</si>
  <si>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</si>
  <si>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</si>
  <si>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</si>
  <si>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</si>
  <si>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</si>
  <si>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</si>
  <si>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</si>
  <si>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</si>
  <si>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</si>
  <si>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</si>
  <si>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</si>
  <si>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</si>
  <si>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</si>
  <si>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</si>
  <si>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</si>
  <si>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</si>
  <si>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</si>
  <si>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</si>
  <si>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</si>
  <si>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</si>
  <si>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</si>
  <si>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</si>
  <si>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</si>
  <si>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</si>
  <si>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</si>
  <si>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</si>
  <si>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</si>
  <si>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</si>
  <si>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</si>
  <si>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</si>
  <si>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</si>
  <si>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</si>
  <si>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</si>
  <si>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</si>
  <si>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</si>
  <si>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</si>
  <si>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</si>
  <si>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</si>
  <si>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</si>
  <si>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</si>
  <si>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</si>
  <si>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</si>
  <si>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</si>
  <si>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</si>
  <si>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</si>
  <si>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</si>
  <si>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</si>
  <si>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</si>
  <si>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</si>
  <si>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</si>
  <si>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</si>
  <si>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</si>
  <si>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</si>
  <si>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</si>
  <si>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</si>
  <si>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</si>
  <si>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</si>
  <si>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</si>
  <si>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</si>
  <si>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</si>
  <si>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</si>
  <si>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</si>
  <si>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</si>
  <si>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</si>
  <si>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</si>
  <si>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</si>
  <si>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</si>
  <si>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</si>
  <si>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</si>
  <si>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</si>
  <si>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</si>
  <si>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</si>
  <si>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</si>
  <si>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</si>
  <si>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</si>
  <si>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</si>
  <si>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</si>
  <si>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</si>
  <si>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</si>
  <si>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</si>
  <si>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</si>
  <si>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</si>
  <si>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</si>
  <si>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</si>
  <si>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</si>
  <si>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</si>
  <si>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</si>
  <si>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</si>
  <si>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</si>
  <si>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</si>
  <si>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</si>
  <si>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</si>
  <si>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</si>
  <si>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</si>
  <si>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</si>
  <si>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</si>
  <si>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</si>
  <si>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</si>
  <si>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</si>
  <si>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</si>
  <si>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</si>
  <si>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</si>
  <si>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</si>
  <si>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</si>
  <si>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</si>
  <si>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</si>
  <si>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</si>
  <si>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</si>
  <si>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</si>
  <si>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</si>
  <si>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</si>
  <si>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</si>
  <si>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</si>
  <si>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</si>
  <si>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</si>
  <si>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</si>
  <si>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</si>
  <si>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</si>
  <si>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</si>
  <si>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</si>
  <si>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</si>
  <si>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</si>
  <si>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</si>
  <si>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</si>
  <si>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</si>
  <si>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</si>
  <si>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</si>
  <si>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</si>
  <si>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</si>
  <si>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</si>
  <si>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</si>
  <si>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</si>
  <si>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</si>
  <si>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</si>
  <si>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</si>
  <si>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</si>
  <si>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</si>
  <si>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</si>
  <si>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</si>
  <si>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</si>
  <si>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</si>
  <si>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</si>
  <si>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</si>
  <si>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</si>
  <si>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</si>
  <si>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</si>
  <si>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</si>
  <si>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</si>
  <si>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</si>
  <si>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</si>
  <si>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</si>
  <si>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</si>
  <si>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新城市</t>
  </si>
  <si>
    <t>新城市民病院</t>
  </si>
  <si>
    <t>当然財務</t>
  </si>
  <si>
    <t>病院事業</t>
  </si>
  <si>
    <t>一般病院</t>
  </si>
  <si>
    <t>100床以上～200床未満</t>
  </si>
  <si>
    <t>非設置</t>
  </si>
  <si>
    <t>直営</t>
  </si>
  <si>
    <t>対象</t>
  </si>
  <si>
    <t>ド 透 訓</t>
  </si>
  <si>
    <t>救 臨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</si>
  <si>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</si>
  <si>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</si>
  <si>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</si>
  <si>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</si>
  <si>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</si>
  <si>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</si>
  <si>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</si>
  <si>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①有形固定資産減価償却率、②器械備品減価償却率及び③1床当たり有形固定資産は、類似病院平均値、全国平均ともに上回っており、耐用年数の迫った施設・設備等を多く抱えている状況である。
現在の病棟は、供用開始から30年から44年が経過しており、施設・設備の老朽化が進み、引き続き住民の医療に対する期待に応えていくことが困難な状況となりつつあることから、再整備が課題となっている。そのため、令和3年度は内部外部環境調査、検証等を行い、令和4年度は新城市民病院あり方検討会を実施して再整備の方向性の報告書を取りまとめ、令和5年度は報告書についてのパブリックコメント、医師会等の関係機関への意見聴取を行い、その結果として再整備の手法を移転新築に決定した。今後、令和6～8年度にかけて新病院建設基本構想・基本計画を策定する予定である。
医療器械は、引き続き耐用年数を考慮しながら計画的な更新を図っていく。</t>
    <rPh sb="24" eb="25">
      <t>オヨ</t>
    </rPh>
    <rPh sb="73" eb="75">
      <t>セツビ</t>
    </rPh>
    <rPh sb="75" eb="76">
      <t>ナド</t>
    </rPh>
    <rPh sb="120" eb="122">
      <t>シセツ</t>
    </rPh>
    <rPh sb="220" eb="226">
      <t>シンシロシミンビョウイン</t>
    </rPh>
    <rPh sb="300" eb="302">
      <t>ケッカ</t>
    </rPh>
    <rPh sb="325" eb="327">
      <t>レイワ</t>
    </rPh>
    <rPh sb="330" eb="332">
      <t>ネンド</t>
    </rPh>
    <rPh sb="351" eb="353">
      <t>サクテイ</t>
    </rPh>
    <phoneticPr fontId="5"/>
  </si>
  <si>
    <t>　当院が所在する愛知県東三河北部医療圏は、山間へき地であることから民間医療機関の立地が困難な地域である。また、圏域面積が広大であるため、救急搬送時間が長くなり、医療圏内での救急対応が望まれている。そのため、救急医療をはじめとする急性期医療、地域包括ケア病棟の運用による回復期医療など、不足している医療サービスの提供、へき地医療拠点病院として医師等の医療従事者のへき地診療所等への派遣、災害拠点病院として災害時に医療救護活動の拠点となるなど、当地域の中心的な役割を担っている。</t>
    <rPh sb="192" eb="194">
      <t>サイガイ</t>
    </rPh>
    <rPh sb="194" eb="196">
      <t>キョテン</t>
    </rPh>
    <rPh sb="196" eb="198">
      <t>ビョウイン</t>
    </rPh>
    <rPh sb="201" eb="203">
      <t>サイガイ</t>
    </rPh>
    <rPh sb="203" eb="204">
      <t>ジ</t>
    </rPh>
    <rPh sb="205" eb="207">
      <t>イリョウ</t>
    </rPh>
    <rPh sb="207" eb="209">
      <t>キュウゴ</t>
    </rPh>
    <rPh sb="209" eb="211">
      <t>カツドウ</t>
    </rPh>
    <rPh sb="212" eb="214">
      <t>キョテン</t>
    </rPh>
    <phoneticPr fontId="5"/>
  </si>
  <si>
    <t>　令和6年度は、医師の退職に伴う入院患者、外来患者の減少、令和6年度新型コロナウイルス感染症対策事業補助金をはじめとする国・県補助金の大幅な減少、人事院勧告による給与費等の増加により、赤字決算となっている。
①経常収支比率は、医師の退職に伴う入院患者、外来患者の減少により医業収益が大きく減少したこと、人事院勧告による給与費等の増加に伴い医業費用が大きく増加したことにより、令和5年度と比較して6.0ポイント減となり、類似病院平均値、全国平均ともに下回っている。なお、令和6年度新型コロナウイルス感染症対策事業補助金をはじめとする国・県補助金が大幅に減少したが、市財政当局と協議の上、繰入対象経費が見直されたことによる他会計負担金の増加により、医業外収益は微増となっている。
②医業収支比率は、医師の退職に伴う入院患者、外来患者の減少に伴い医業収益が減少したこと、人事院勧告による給与費等の増加に伴い医業費用が大きく増加したことにより、令和5年度と比較して5.9ポイント減となり、類似病院平均値、全国平均ともに下回っている。
③修正医業収支比率は、医師の退職に伴う入院患者、外来患者の減少に伴い医業収益が減少したこと、人事院勧告による給与費等の増加に伴い医業費用が大きく増加したことにより、令和5年度と比較して5.9ポイント減となり、類似病院平均値、全国平均ともに下回っている。
④病床利用率は、常勤医、看護師不足による入院制限等により、低値で推移しており、類似病院平均値、全国平均ともに下回っている。
⑤・⑥患者1人1日当たり収益について、入院は、入院患者の疾患の違い等により単価が増減しており、類似病院平均値は上回っているものの全国平均を下回っている。外来は、高額薬品の使用量等により単価が増減しており、類似病院平均値は上回っているものの全国平均を下回っている。</t>
    <rPh sb="8" eb="10">
      <t>イシ</t>
    </rPh>
    <rPh sb="11" eb="13">
      <t>タイショク</t>
    </rPh>
    <rPh sb="14" eb="15">
      <t>トモナ</t>
    </rPh>
    <rPh sb="16" eb="18">
      <t>ニュウイン</t>
    </rPh>
    <rPh sb="18" eb="20">
      <t>カンジャ</t>
    </rPh>
    <rPh sb="21" eb="23">
      <t>ガイライ</t>
    </rPh>
    <rPh sb="23" eb="25">
      <t>カンジャ</t>
    </rPh>
    <rPh sb="26" eb="28">
      <t>ゲンショウ</t>
    </rPh>
    <rPh sb="92" eb="94">
      <t>オオハバ</t>
    </rPh>
    <rPh sb="95" eb="97">
      <t>ゲンショウ</t>
    </rPh>
    <rPh sb="98" eb="99">
      <t>トモナ</t>
    </rPh>
    <rPh sb="100" eb="105">
      <t>イギョウガイシュウエキ</t>
    </rPh>
    <rPh sb="106" eb="107">
      <t>オオ</t>
    </rPh>
    <rPh sb="109" eb="111">
      <t>ゲンショウ</t>
    </rPh>
    <rPh sb="136" eb="138">
      <t>イギョウ</t>
    </rPh>
    <rPh sb="138" eb="140">
      <t>シュウエキ</t>
    </rPh>
    <rPh sb="141" eb="142">
      <t>オオ</t>
    </rPh>
    <rPh sb="144" eb="146">
      <t>ゲンショウ</t>
    </rPh>
    <rPh sb="152" eb="155">
      <t>ヘイキンチ</t>
    </rPh>
    <rPh sb="156" eb="158">
      <t>ゼンコク</t>
    </rPh>
    <rPh sb="158" eb="160">
      <t>ヘイキン</t>
    </rPh>
    <rPh sb="163" eb="165">
      <t>シタマワ</t>
    </rPh>
    <rPh sb="167" eb="168">
      <t>トモナ</t>
    </rPh>
    <rPh sb="169" eb="171">
      <t>イギョウ</t>
    </rPh>
    <rPh sb="171" eb="173">
      <t>ヒヨウ</t>
    </rPh>
    <rPh sb="174" eb="175">
      <t>オオ</t>
    </rPh>
    <rPh sb="177" eb="179">
      <t>ゾウカ</t>
    </rPh>
    <rPh sb="225" eb="227">
      <t>ゲンショウ</t>
    </rPh>
    <rPh sb="341" eb="343">
      <t>レイワ</t>
    </rPh>
    <rPh sb="344" eb="346">
      <t>ネンド</t>
    </rPh>
    <rPh sb="347" eb="349">
      <t>ヒカク</t>
    </rPh>
    <rPh sb="358" eb="359">
      <t>ゲン</t>
    </rPh>
    <rPh sb="382" eb="385">
      <t>ジンジイン</t>
    </rPh>
    <rPh sb="385" eb="387">
      <t>カンコク</t>
    </rPh>
    <rPh sb="390" eb="392">
      <t>キュウヨ</t>
    </rPh>
    <rPh sb="392" eb="393">
      <t>ヒ</t>
    </rPh>
    <rPh sb="393" eb="394">
      <t>トウ</t>
    </rPh>
    <rPh sb="395" eb="397">
      <t>ゾウカ</t>
    </rPh>
    <rPh sb="398" eb="399">
      <t>トモナ</t>
    </rPh>
    <rPh sb="431" eb="434">
      <t>カンゴシ</t>
    </rPh>
    <rPh sb="434" eb="436">
      <t>フソク</t>
    </rPh>
    <rPh sb="439" eb="443">
      <t>ニュウインセイゲン</t>
    </rPh>
    <rPh sb="443" eb="444">
      <t>ナド</t>
    </rPh>
    <rPh sb="448" eb="450">
      <t>テイチ</t>
    </rPh>
    <rPh sb="451" eb="453">
      <t>スイイ</t>
    </rPh>
    <rPh sb="525" eb="526">
      <t>トモナ</t>
    </rPh>
    <rPh sb="545" eb="547">
      <t>ゾウゲン</t>
    </rPh>
    <rPh sb="581" eb="583">
      <t>ガイライ</t>
    </rPh>
    <rPh sb="585" eb="589">
      <t>コウガクヤクヒン</t>
    </rPh>
    <rPh sb="590" eb="593">
      <t>シヨウリョウ</t>
    </rPh>
    <rPh sb="593" eb="594">
      <t>ナド</t>
    </rPh>
    <rPh sb="597" eb="599">
      <t>タンカ</t>
    </rPh>
    <rPh sb="600" eb="602">
      <t>ゾウゲン</t>
    </rPh>
    <rPh sb="604" eb="605">
      <t>ナカ</t>
    </rPh>
    <rPh sb="606" eb="608">
      <t>キンネン</t>
    </rPh>
    <rPh sb="609" eb="611">
      <t>ビゾウ</t>
    </rPh>
    <rPh sb="611" eb="613">
      <t>ケイコウ</t>
    </rPh>
    <rPh sb="617" eb="623">
      <t>ルイジビョウインヘイキン</t>
    </rPh>
    <rPh sb="623" eb="624">
      <t>アタイ</t>
    </rPh>
    <rPh sb="625" eb="627">
      <t>ウワマワ</t>
    </rPh>
    <rPh sb="639" eb="641">
      <t>シタマワ</t>
    </rPh>
    <phoneticPr fontId="5"/>
  </si>
  <si>
    <t>　経常収支比率は、令和5年度と比較して6.0ポイント減となり、類似病院平均値、全国平均ともに下回った。医業収支比率は、令和5年度と比較して5.9ポイント減となり、類似病院平均値、全国平均ともに下回っている。理由としては、医師の退職に伴う入院患者、外来患者の減少、令和6年度新型コロナウイルス感染症対策事業補助金をはじめとする国・県補助金の大幅な減少、人事院勧告による給与費等が増加したことである。老朽化の状況では、有形固定資産において類似病院平均値、全国平均ともに上回っており、近い将来更新時期を迎える施設・設備を多く抱えている状況であるため、再整備に向けて令和3年度から検証等を行い、令和5年度には再整備の手法を移転新築に決定した。また、病床利用率においては低値で推移していることから、改善に向けた取組が必要となっている。今後、持続可能な病院経営には、受診可能な診療科の確保、病床利用率の改善が不可欠であるため、医師、看護師の確保により改善を図っていくとともに、豊川市民病院と新城市民病院との連携に関する協議会、豊橋市民病院、豊川市民病院、豊橋医療センターとの穂の国脳卒中地域連携パス、東三河北部医療圏地域医療対策協議会等を活用し、近隣市町村との連携強化を図っていく。併せて毎年経営強化プランの点検・評価・公表を行っていく。
新公立病院改革プランの策定状況：令和3年度策定済み
公立病院経営強化プランの策定状況：令和5年度策定済み</t>
    <rPh sb="15" eb="17">
      <t>ヒカク</t>
    </rPh>
    <rPh sb="46" eb="48">
      <t>シタマワ</t>
    </rPh>
    <rPh sb="65" eb="67">
      <t>ヒカク</t>
    </rPh>
    <rPh sb="76" eb="77">
      <t>ゲン</t>
    </rPh>
    <rPh sb="254" eb="256">
      <t>セツビ</t>
    </rPh>
    <rPh sb="286" eb="288">
      <t>ケンショウ</t>
    </rPh>
    <rPh sb="288" eb="289">
      <t>ナド</t>
    </rPh>
    <rPh sb="300" eb="303">
      <t>サイセイビ</t>
    </rPh>
    <rPh sb="304" eb="306">
      <t>シュホウ</t>
    </rPh>
    <rPh sb="535" eb="536">
      <t>アワ</t>
    </rPh>
    <rPh sb="538" eb="540">
      <t>マイトシ</t>
    </rPh>
    <rPh sb="540" eb="542">
      <t>ケイエイ</t>
    </rPh>
    <rPh sb="542" eb="544">
      <t>キョウカ</t>
    </rPh>
    <rPh sb="548" eb="550">
      <t>テンケン</t>
    </rPh>
    <rPh sb="551" eb="553">
      <t>ヒョウカ</t>
    </rPh>
    <rPh sb="554" eb="556">
      <t>コウヒョウ</t>
    </rPh>
    <rPh sb="557" eb="558">
      <t>オコナ</t>
    </rPh>
    <rPh sb="614" eb="615">
      <t>スミ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</si>
</sst>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7"/>
      <name val="ＭＳ ゴシック"/>
      <family val="3"/>
      <charset val="128"/>
    </font>
    <font>
      <sz val="8.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48.7</c:v>
                </c:pt>
                <c:pt idx="1">
                  <c:v>46.9</c:v>
                </c:pt>
                <c:pt idx="2">
                  <c:v>48.3</c:v>
                </c:pt>
                <c:pt idx="3">
                  <c:v>48</c:v>
                </c:pt>
                <c:pt idx="4">
                  <c:v>45.3</c:v>
                </c:pt>
              </c:numCache>
            </c:numRef>
          </c:val>
          <c:extLst>
            <c:ext xmlns:c16="http://schemas.microsoft.com/office/drawing/2014/chart" uri="{C3380CC4-5D6E-409C-BE32-E72D297353CC}">
              <c16:uniqueId val="{00000000-6AA2-43C9-8C50-861261EBAAF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6AA2-43C9-8C50-861261EBAAF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15921</c:v>
                </c:pt>
                <c:pt idx="1">
                  <c:v>16255</c:v>
                </c:pt>
                <c:pt idx="2">
                  <c:v>17407</c:v>
                </c:pt>
                <c:pt idx="3">
                  <c:v>17414</c:v>
                </c:pt>
                <c:pt idx="4">
                  <c:v>16836</c:v>
                </c:pt>
              </c:numCache>
            </c:numRef>
          </c:val>
          <c:extLst>
            <c:ext xmlns:c16="http://schemas.microsoft.com/office/drawing/2014/chart" uri="{C3380CC4-5D6E-409C-BE32-E72D297353CC}">
              <c16:uniqueId val="{00000000-F4A9-4589-8742-19EF8027A32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4A9-4589-8742-19EF8027A32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42899</c:v>
                </c:pt>
                <c:pt idx="1">
                  <c:v>41509</c:v>
                </c:pt>
                <c:pt idx="2">
                  <c:v>48871</c:v>
                </c:pt>
                <c:pt idx="3">
                  <c:v>46158</c:v>
                </c:pt>
                <c:pt idx="4">
                  <c:v>45866</c:v>
                </c:pt>
              </c:numCache>
            </c:numRef>
          </c:val>
          <c:extLst>
            <c:ext xmlns:c16="http://schemas.microsoft.com/office/drawing/2014/chart" uri="{C3380CC4-5D6E-409C-BE32-E72D297353CC}">
              <c16:uniqueId val="{00000000-CA3A-431A-B249-5D5948DAE59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CA3A-431A-B249-5D5948DAE59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103.4</c:v>
                </c:pt>
                <c:pt idx="1">
                  <c:v>80.7</c:v>
                </c:pt>
                <c:pt idx="2">
                  <c:v>59.8</c:v>
                </c:pt>
                <c:pt idx="3">
                  <c:v>64.5</c:v>
                </c:pt>
                <c:pt idx="4">
                  <c:v>79.900000000000006</c:v>
                </c:pt>
              </c:numCache>
            </c:numRef>
          </c:val>
          <c:extLst>
            <c:ext xmlns:c16="http://schemas.microsoft.com/office/drawing/2014/chart" uri="{C3380CC4-5D6E-409C-BE32-E72D297353CC}">
              <c16:uniqueId val="{00000000-69FE-4AE2-91ED-0EAB8610E9D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69FE-4AE2-91ED-0EAB8610E9D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77.900000000000006</c:v>
                </c:pt>
                <c:pt idx="1">
                  <c:v>74.099999999999994</c:v>
                </c:pt>
                <c:pt idx="2">
                  <c:v>79</c:v>
                </c:pt>
                <c:pt idx="3">
                  <c:v>76.3</c:v>
                </c:pt>
                <c:pt idx="4">
                  <c:v>70.400000000000006</c:v>
                </c:pt>
              </c:numCache>
            </c:numRef>
          </c:val>
          <c:extLst>
            <c:ext xmlns:c16="http://schemas.microsoft.com/office/drawing/2014/chart" uri="{C3380CC4-5D6E-409C-BE32-E72D297353CC}">
              <c16:uniqueId val="{00000000-4BF5-4E49-8B09-B1B41FBBAB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BF5-4E49-8B09-B1B41FBBAB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78.099999999999994</c:v>
                </c:pt>
                <c:pt idx="1">
                  <c:v>74.7</c:v>
                </c:pt>
                <c:pt idx="2">
                  <c:v>79.599999999999994</c:v>
                </c:pt>
                <c:pt idx="3">
                  <c:v>77.099999999999994</c:v>
                </c:pt>
                <c:pt idx="4">
                  <c:v>71.2</c:v>
                </c:pt>
              </c:numCache>
            </c:numRef>
          </c:val>
          <c:extLst>
            <c:ext xmlns:c16="http://schemas.microsoft.com/office/drawing/2014/chart" uri="{C3380CC4-5D6E-409C-BE32-E72D297353CC}">
              <c16:uniqueId val="{00000000-8C2F-4EED-A905-CA331F85066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8C2F-4EED-A905-CA331F85066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100.7</c:v>
                </c:pt>
                <c:pt idx="1">
                  <c:v>117.8</c:v>
                </c:pt>
                <c:pt idx="2">
                  <c:v>108</c:v>
                </c:pt>
                <c:pt idx="3">
                  <c:v>97.9</c:v>
                </c:pt>
                <c:pt idx="4">
                  <c:v>91.9</c:v>
                </c:pt>
              </c:numCache>
            </c:numRef>
          </c:val>
          <c:extLst>
            <c:ext xmlns:c16="http://schemas.microsoft.com/office/drawing/2014/chart" uri="{C3380CC4-5D6E-409C-BE32-E72D297353CC}">
              <c16:uniqueId val="{00000000-B310-4973-B640-84272E6A928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310-4973-B640-84272E6A928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76.900000000000006</c:v>
                </c:pt>
                <c:pt idx="1">
                  <c:v>78.099999999999994</c:v>
                </c:pt>
                <c:pt idx="2">
                  <c:v>78.900000000000006</c:v>
                </c:pt>
                <c:pt idx="3">
                  <c:v>80.400000000000006</c:v>
                </c:pt>
                <c:pt idx="4">
                  <c:v>81.599999999999994</c:v>
                </c:pt>
              </c:numCache>
            </c:numRef>
          </c:val>
          <c:extLst>
            <c:ext xmlns:c16="http://schemas.microsoft.com/office/drawing/2014/chart" uri="{C3380CC4-5D6E-409C-BE32-E72D297353CC}">
              <c16:uniqueId val="{00000000-35AB-463B-A8DD-26FFFE27E6C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35AB-463B-A8DD-26FFFE27E6C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73.599999999999994</c:v>
                </c:pt>
                <c:pt idx="1">
                  <c:v>75.3</c:v>
                </c:pt>
                <c:pt idx="2">
                  <c:v>79.099999999999994</c:v>
                </c:pt>
                <c:pt idx="3">
                  <c:v>82</c:v>
                </c:pt>
                <c:pt idx="4">
                  <c:v>82.8</c:v>
                </c:pt>
              </c:numCache>
            </c:numRef>
          </c:val>
          <c:extLst>
            <c:ext xmlns:c16="http://schemas.microsoft.com/office/drawing/2014/chart" uri="{C3380CC4-5D6E-409C-BE32-E72D297353CC}">
              <c16:uniqueId val="{00000000-ECE3-4295-8CDD-C0E94C6BB7F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ECE3-4295-8CDD-C0E94C6BB7F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66464070</c:v>
                </c:pt>
                <c:pt idx="1">
                  <c:v>66676176</c:v>
                </c:pt>
                <c:pt idx="2">
                  <c:v>67591317</c:v>
                </c:pt>
                <c:pt idx="3">
                  <c:v>68074734</c:v>
                </c:pt>
                <c:pt idx="4">
                  <c:v>68268025</c:v>
                </c:pt>
              </c:numCache>
            </c:numRef>
          </c:val>
          <c:extLst>
            <c:ext xmlns:c16="http://schemas.microsoft.com/office/drawing/2014/chart" uri="{C3380CC4-5D6E-409C-BE32-E72D297353CC}">
              <c16:uniqueId val="{00000000-8ABC-4D74-9B36-FB0E1A26E61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8ABC-4D74-9B36-FB0E1A26E61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15.3</c:v>
                </c:pt>
                <c:pt idx="1">
                  <c:v>16.600000000000001</c:v>
                </c:pt>
                <c:pt idx="2">
                  <c:v>17.899999999999999</c:v>
                </c:pt>
                <c:pt idx="3">
                  <c:v>20</c:v>
                </c:pt>
                <c:pt idx="4">
                  <c:v>19.899999999999999</c:v>
                </c:pt>
              </c:numCache>
            </c:numRef>
          </c:val>
          <c:extLst>
            <c:ext xmlns:c16="http://schemas.microsoft.com/office/drawing/2014/chart" uri="{C3380CC4-5D6E-409C-BE32-E72D297353CC}">
              <c16:uniqueId val="{00000000-45D2-4F24-927D-4E5578468D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5D2-4F24-927D-4E5578468D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79.599999999999994</c:v>
                </c:pt>
                <c:pt idx="1">
                  <c:v>82.2</c:v>
                </c:pt>
                <c:pt idx="2">
                  <c:v>73.8</c:v>
                </c:pt>
                <c:pt idx="3">
                  <c:v>75.3</c:v>
                </c:pt>
                <c:pt idx="4">
                  <c:v>85.1</c:v>
                </c:pt>
              </c:numCache>
            </c:numRef>
          </c:val>
          <c:extLst>
            <c:ext xmlns:c16="http://schemas.microsoft.com/office/drawing/2014/chart" uri="{C3380CC4-5D6E-409C-BE32-E72D297353CC}">
              <c16:uniqueId val="{00000000-EE3C-43BA-A139-CDDCEEDB68B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EE3C-43BA-A139-CDDCEEDB68B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愛知県新城市　新城市民病院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199</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22</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へ 災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199</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42375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24006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123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123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3" t="s">
        <v>34</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3"/>
      <c r="NK15" s="83"/>
      <c r="NL15" s="83"/>
      <c r="NM15" s="83"/>
      <c r="NN15" s="83"/>
      <c r="NO15" s="83"/>
      <c r="NP15" s="83"/>
      <c r="NQ15" s="83"/>
      <c r="NR15" s="83"/>
      <c r="NS15" s="83"/>
      <c r="NT15" s="83"/>
      <c r="NU15" s="83"/>
      <c r="NV15" s="83"/>
      <c r="NW15" s="83"/>
      <c r="NX15" s="83"/>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1" t="s">
        <v>184</v>
      </c>
      <c r="NK22" s="92"/>
      <c r="NL22" s="92"/>
      <c r="NM22" s="92"/>
      <c r="NN22" s="92"/>
      <c r="NO22" s="92"/>
      <c r="NP22" s="92"/>
      <c r="NQ22" s="92"/>
      <c r="NR22" s="92"/>
      <c r="NS22" s="92"/>
      <c r="NT22" s="92"/>
      <c r="NU22" s="92"/>
      <c r="NV22" s="92"/>
      <c r="NW22" s="92"/>
      <c r="NX22" s="93"/>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4"/>
      <c r="NK23" s="95"/>
      <c r="NL23" s="95"/>
      <c r="NM23" s="95"/>
      <c r="NN23" s="95"/>
      <c r="NO23" s="95"/>
      <c r="NP23" s="95"/>
      <c r="NQ23" s="95"/>
      <c r="NR23" s="95"/>
      <c r="NS23" s="95"/>
      <c r="NT23" s="95"/>
      <c r="NU23" s="95"/>
      <c r="NV23" s="95"/>
      <c r="NW23" s="95"/>
      <c r="NX23" s="96"/>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4"/>
      <c r="NK24" s="95"/>
      <c r="NL24" s="95"/>
      <c r="NM24" s="95"/>
      <c r="NN24" s="95"/>
      <c r="NO24" s="95"/>
      <c r="NP24" s="95"/>
      <c r="NQ24" s="95"/>
      <c r="NR24" s="95"/>
      <c r="NS24" s="95"/>
      <c r="NT24" s="95"/>
      <c r="NU24" s="95"/>
      <c r="NV24" s="95"/>
      <c r="NW24" s="95"/>
      <c r="NX24" s="96"/>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4"/>
      <c r="NK25" s="95"/>
      <c r="NL25" s="95"/>
      <c r="NM25" s="95"/>
      <c r="NN25" s="95"/>
      <c r="NO25" s="95"/>
      <c r="NP25" s="95"/>
      <c r="NQ25" s="95"/>
      <c r="NR25" s="95"/>
      <c r="NS25" s="95"/>
      <c r="NT25" s="95"/>
      <c r="NU25" s="95"/>
      <c r="NV25" s="95"/>
      <c r="NW25" s="95"/>
      <c r="NX25" s="96"/>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4"/>
      <c r="NK26" s="95"/>
      <c r="NL26" s="95"/>
      <c r="NM26" s="95"/>
      <c r="NN26" s="95"/>
      <c r="NO26" s="95"/>
      <c r="NP26" s="95"/>
      <c r="NQ26" s="95"/>
      <c r="NR26" s="95"/>
      <c r="NS26" s="95"/>
      <c r="NT26" s="95"/>
      <c r="NU26" s="95"/>
      <c r="NV26" s="95"/>
      <c r="NW26" s="95"/>
      <c r="NX26" s="96"/>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4"/>
      <c r="NK27" s="95"/>
      <c r="NL27" s="95"/>
      <c r="NM27" s="95"/>
      <c r="NN27" s="95"/>
      <c r="NO27" s="95"/>
      <c r="NP27" s="95"/>
      <c r="NQ27" s="95"/>
      <c r="NR27" s="95"/>
      <c r="NS27" s="95"/>
      <c r="NT27" s="95"/>
      <c r="NU27" s="95"/>
      <c r="NV27" s="95"/>
      <c r="NW27" s="95"/>
      <c r="NX27" s="96"/>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4"/>
      <c r="NK28" s="95"/>
      <c r="NL28" s="95"/>
      <c r="NM28" s="95"/>
      <c r="NN28" s="95"/>
      <c r="NO28" s="95"/>
      <c r="NP28" s="95"/>
      <c r="NQ28" s="95"/>
      <c r="NR28" s="95"/>
      <c r="NS28" s="95"/>
      <c r="NT28" s="95"/>
      <c r="NU28" s="95"/>
      <c r="NV28" s="95"/>
      <c r="NW28" s="95"/>
      <c r="NX28" s="96"/>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4"/>
      <c r="NK29" s="95"/>
      <c r="NL29" s="95"/>
      <c r="NM29" s="95"/>
      <c r="NN29" s="95"/>
      <c r="NO29" s="95"/>
      <c r="NP29" s="95"/>
      <c r="NQ29" s="95"/>
      <c r="NR29" s="95"/>
      <c r="NS29" s="95"/>
      <c r="NT29" s="95"/>
      <c r="NU29" s="95"/>
      <c r="NV29" s="95"/>
      <c r="NW29" s="95"/>
      <c r="NX29" s="96"/>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4"/>
      <c r="NK30" s="95"/>
      <c r="NL30" s="95"/>
      <c r="NM30" s="95"/>
      <c r="NN30" s="95"/>
      <c r="NO30" s="95"/>
      <c r="NP30" s="95"/>
      <c r="NQ30" s="95"/>
      <c r="NR30" s="95"/>
      <c r="NS30" s="95"/>
      <c r="NT30" s="95"/>
      <c r="NU30" s="95"/>
      <c r="NV30" s="95"/>
      <c r="NW30" s="95"/>
      <c r="NX30" s="96"/>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4"/>
      <c r="NK31" s="95"/>
      <c r="NL31" s="95"/>
      <c r="NM31" s="95"/>
      <c r="NN31" s="95"/>
      <c r="NO31" s="95"/>
      <c r="NP31" s="95"/>
      <c r="NQ31" s="95"/>
      <c r="NR31" s="95"/>
      <c r="NS31" s="95"/>
      <c r="NT31" s="95"/>
      <c r="NU31" s="95"/>
      <c r="NV31" s="95"/>
      <c r="NW31" s="95"/>
      <c r="NX31" s="96"/>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4"/>
      <c r="NK32" s="95"/>
      <c r="NL32" s="95"/>
      <c r="NM32" s="95"/>
      <c r="NN32" s="95"/>
      <c r="NO32" s="95"/>
      <c r="NP32" s="95"/>
      <c r="NQ32" s="95"/>
      <c r="NR32" s="95"/>
      <c r="NS32" s="95"/>
      <c r="NT32" s="95"/>
      <c r="NU32" s="95"/>
      <c r="NV32" s="95"/>
      <c r="NW32" s="95"/>
      <c r="NX32" s="96"/>
      <c r="OC32" s="16" t="s">
        <v>57</v>
      </c>
    </row>
    <row r="33" spans="1:393" ht="13.5" customHeight="1" x14ac:dyDescent="0.2">
      <c r="A33" s="2"/>
      <c r="B33" s="14"/>
      <c r="D33" s="2"/>
      <c r="E33" s="2"/>
      <c r="F33" s="2"/>
      <c r="G33" s="65" t="s">
        <v>58</v>
      </c>
      <c r="H33" s="65"/>
      <c r="I33" s="65"/>
      <c r="J33" s="65"/>
      <c r="K33" s="65"/>
      <c r="L33" s="65"/>
      <c r="M33" s="65"/>
      <c r="N33" s="65"/>
      <c r="O33" s="65"/>
      <c r="P33" s="69">
        <f>データ!AI7</f>
        <v>100.7</v>
      </c>
      <c r="Q33" s="70"/>
      <c r="R33" s="70"/>
      <c r="S33" s="70"/>
      <c r="T33" s="70"/>
      <c r="U33" s="70"/>
      <c r="V33" s="70"/>
      <c r="W33" s="70"/>
      <c r="X33" s="70"/>
      <c r="Y33" s="70"/>
      <c r="Z33" s="70"/>
      <c r="AA33" s="70"/>
      <c r="AB33" s="70"/>
      <c r="AC33" s="70"/>
      <c r="AD33" s="71"/>
      <c r="AE33" s="69">
        <f>データ!AJ7</f>
        <v>117.8</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97.9</v>
      </c>
      <c r="BJ33" s="70"/>
      <c r="BK33" s="70"/>
      <c r="BL33" s="70"/>
      <c r="BM33" s="70"/>
      <c r="BN33" s="70"/>
      <c r="BO33" s="70"/>
      <c r="BP33" s="70"/>
      <c r="BQ33" s="70"/>
      <c r="BR33" s="70"/>
      <c r="BS33" s="70"/>
      <c r="BT33" s="70"/>
      <c r="BU33" s="70"/>
      <c r="BV33" s="70"/>
      <c r="BW33" s="71"/>
      <c r="BX33" s="69">
        <f>データ!AM7</f>
        <v>91.9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78.099999999999994</v>
      </c>
      <c r="DE33" s="70"/>
      <c r="DF33" s="70"/>
      <c r="DG33" s="70"/>
      <c r="DH33" s="70"/>
      <c r="DI33" s="70"/>
      <c r="DJ33" s="70"/>
      <c r="DK33" s="70"/>
      <c r="DL33" s="70"/>
      <c r="DM33" s="70"/>
      <c r="DN33" s="70"/>
      <c r="DO33" s="70"/>
      <c r="DP33" s="70"/>
      <c r="DQ33" s="70"/>
      <c r="DR33" s="71"/>
      <c r="DS33" s="69">
        <f>データ!AU7</f>
        <v>74.7</v>
      </c>
      <c r="DT33" s="70"/>
      <c r="DU33" s="70"/>
      <c r="DV33" s="70"/>
      <c r="DW33" s="70"/>
      <c r="DX33" s="70"/>
      <c r="DY33" s="70"/>
      <c r="DZ33" s="70"/>
      <c r="EA33" s="70"/>
      <c r="EB33" s="70"/>
      <c r="EC33" s="70"/>
      <c r="ED33" s="70"/>
      <c r="EE33" s="70"/>
      <c r="EF33" s="70"/>
      <c r="EG33" s="71"/>
      <c r="EH33" s="69">
        <f>データ!AV7</f>
        <v>79.599999999999994</v>
      </c>
      <c r="EI33" s="70"/>
      <c r="EJ33" s="70"/>
      <c r="EK33" s="70"/>
      <c r="EL33" s="70"/>
      <c r="EM33" s="70"/>
      <c r="EN33" s="70"/>
      <c r="EO33" s="70"/>
      <c r="EP33" s="70"/>
      <c r="EQ33" s="70"/>
      <c r="ER33" s="70"/>
      <c r="ES33" s="70"/>
      <c r="ET33" s="70"/>
      <c r="EU33" s="70"/>
      <c r="EV33" s="71"/>
      <c r="EW33" s="69">
        <f>データ!AW7</f>
        <v>77.099999999999994</v>
      </c>
      <c r="EX33" s="70"/>
      <c r="EY33" s="70"/>
      <c r="EZ33" s="70"/>
      <c r="FA33" s="70"/>
      <c r="FB33" s="70"/>
      <c r="FC33" s="70"/>
      <c r="FD33" s="70"/>
      <c r="FE33" s="70"/>
      <c r="FF33" s="70"/>
      <c r="FG33" s="70"/>
      <c r="FH33" s="70"/>
      <c r="FI33" s="70"/>
      <c r="FJ33" s="70"/>
      <c r="FK33" s="71"/>
      <c r="FL33" s="69">
        <f>データ!AX7</f>
        <v>71.2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77.900000000000006</v>
      </c>
      <c r="GS33" s="70"/>
      <c r="GT33" s="70"/>
      <c r="GU33" s="70"/>
      <c r="GV33" s="70"/>
      <c r="GW33" s="70"/>
      <c r="GX33" s="70"/>
      <c r="GY33" s="70"/>
      <c r="GZ33" s="70"/>
      <c r="HA33" s="70"/>
      <c r="HB33" s="70"/>
      <c r="HC33" s="70"/>
      <c r="HD33" s="70"/>
      <c r="HE33" s="70"/>
      <c r="HF33" s="71"/>
      <c r="HG33" s="69">
        <f>データ!BF7</f>
        <v>74.099999999999994</v>
      </c>
      <c r="HH33" s="70"/>
      <c r="HI33" s="70"/>
      <c r="HJ33" s="70"/>
      <c r="HK33" s="70"/>
      <c r="HL33" s="70"/>
      <c r="HM33" s="70"/>
      <c r="HN33" s="70"/>
      <c r="HO33" s="70"/>
      <c r="HP33" s="70"/>
      <c r="HQ33" s="70"/>
      <c r="HR33" s="70"/>
      <c r="HS33" s="70"/>
      <c r="HT33" s="70"/>
      <c r="HU33" s="71"/>
      <c r="HV33" s="69">
        <f>データ!BG7</f>
        <v>79</v>
      </c>
      <c r="HW33" s="70"/>
      <c r="HX33" s="70"/>
      <c r="HY33" s="70"/>
      <c r="HZ33" s="70"/>
      <c r="IA33" s="70"/>
      <c r="IB33" s="70"/>
      <c r="IC33" s="70"/>
      <c r="ID33" s="70"/>
      <c r="IE33" s="70"/>
      <c r="IF33" s="70"/>
      <c r="IG33" s="70"/>
      <c r="IH33" s="70"/>
      <c r="II33" s="70"/>
      <c r="IJ33" s="71"/>
      <c r="IK33" s="69">
        <f>データ!BH7</f>
        <v>76.3</v>
      </c>
      <c r="IL33" s="70"/>
      <c r="IM33" s="70"/>
      <c r="IN33" s="70"/>
      <c r="IO33" s="70"/>
      <c r="IP33" s="70"/>
      <c r="IQ33" s="70"/>
      <c r="IR33" s="70"/>
      <c r="IS33" s="70"/>
      <c r="IT33" s="70"/>
      <c r="IU33" s="70"/>
      <c r="IV33" s="70"/>
      <c r="IW33" s="70"/>
      <c r="IX33" s="70"/>
      <c r="IY33" s="71"/>
      <c r="IZ33" s="69">
        <f>データ!BI7</f>
        <v>70.400000000000006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48.7</v>
      </c>
      <c r="KG33" s="70"/>
      <c r="KH33" s="70"/>
      <c r="KI33" s="70"/>
      <c r="KJ33" s="70"/>
      <c r="KK33" s="70"/>
      <c r="KL33" s="70"/>
      <c r="KM33" s="70"/>
      <c r="KN33" s="70"/>
      <c r="KO33" s="70"/>
      <c r="KP33" s="70"/>
      <c r="KQ33" s="70"/>
      <c r="KR33" s="70"/>
      <c r="KS33" s="70"/>
      <c r="KT33" s="71"/>
      <c r="KU33" s="69">
        <f>データ!BQ7</f>
        <v>46.9</v>
      </c>
      <c r="KV33" s="70"/>
      <c r="KW33" s="70"/>
      <c r="KX33" s="70"/>
      <c r="KY33" s="70"/>
      <c r="KZ33" s="70"/>
      <c r="LA33" s="70"/>
      <c r="LB33" s="70"/>
      <c r="LC33" s="70"/>
      <c r="LD33" s="70"/>
      <c r="LE33" s="70"/>
      <c r="LF33" s="70"/>
      <c r="LG33" s="70"/>
      <c r="LH33" s="70"/>
      <c r="LI33" s="71"/>
      <c r="LJ33" s="69">
        <f>データ!BR7</f>
        <v>48.3</v>
      </c>
      <c r="LK33" s="70"/>
      <c r="LL33" s="70"/>
      <c r="LM33" s="70"/>
      <c r="LN33" s="70"/>
      <c r="LO33" s="70"/>
      <c r="LP33" s="70"/>
      <c r="LQ33" s="70"/>
      <c r="LR33" s="70"/>
      <c r="LS33" s="70"/>
      <c r="LT33" s="70"/>
      <c r="LU33" s="70"/>
      <c r="LV33" s="70"/>
      <c r="LW33" s="70"/>
      <c r="LX33" s="71"/>
      <c r="LY33" s="69">
        <f>データ!BS7</f>
        <v>48</v>
      </c>
      <c r="LZ33" s="70"/>
      <c r="MA33" s="70"/>
      <c r="MB33" s="70"/>
      <c r="MC33" s="70"/>
      <c r="MD33" s="70"/>
      <c r="ME33" s="70"/>
      <c r="MF33" s="70"/>
      <c r="MG33" s="70"/>
      <c r="MH33" s="70"/>
      <c r="MI33" s="70"/>
      <c r="MJ33" s="70"/>
      <c r="MK33" s="70"/>
      <c r="ML33" s="70"/>
      <c r="MM33" s="71"/>
      <c r="MN33" s="69">
        <f>データ!BT7</f>
        <v>45.3</v>
      </c>
      <c r="MO33" s="70"/>
      <c r="MP33" s="70"/>
      <c r="MQ33" s="70"/>
      <c r="MR33" s="70"/>
      <c r="MS33" s="70"/>
      <c r="MT33" s="70"/>
      <c r="MU33" s="70"/>
      <c r="MV33" s="70"/>
      <c r="MW33" s="70"/>
      <c r="MX33" s="70"/>
      <c r="MY33" s="70"/>
      <c r="MZ33" s="70"/>
      <c r="NA33" s="70"/>
      <c r="NB33" s="71"/>
      <c r="ND33" s="2"/>
      <c r="NE33" s="2"/>
      <c r="NF33" s="2"/>
      <c r="NG33" s="2"/>
      <c r="NH33" s="15"/>
      <c r="NI33" s="2"/>
      <c r="NJ33" s="94"/>
      <c r="NK33" s="95"/>
      <c r="NL33" s="95"/>
      <c r="NM33" s="95"/>
      <c r="NN33" s="95"/>
      <c r="NO33" s="95"/>
      <c r="NP33" s="95"/>
      <c r="NQ33" s="95"/>
      <c r="NR33" s="95"/>
      <c r="NS33" s="95"/>
      <c r="NT33" s="95"/>
      <c r="NU33" s="95"/>
      <c r="NV33" s="95"/>
      <c r="NW33" s="95"/>
      <c r="NX33" s="96"/>
      <c r="OC33" s="16" t="s">
        <v>59</v>
      </c>
    </row>
    <row r="34" spans="1:393" ht="13.5" customHeight="1" x14ac:dyDescent="0.2">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7"/>
      <c r="NK34" s="98"/>
      <c r="NL34" s="98"/>
      <c r="NM34" s="98"/>
      <c r="NN34" s="98"/>
      <c r="NO34" s="98"/>
      <c r="NP34" s="98"/>
      <c r="NQ34" s="98"/>
      <c r="NR34" s="98"/>
      <c r="NS34" s="98"/>
      <c r="NT34" s="98"/>
      <c r="NU34" s="98"/>
      <c r="NV34" s="98"/>
      <c r="NW34" s="98"/>
      <c r="NX34" s="99"/>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185</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5" t="s">
        <v>183</v>
      </c>
      <c r="NK54" s="86"/>
      <c r="NL54" s="86"/>
      <c r="NM54" s="86"/>
      <c r="NN54" s="86"/>
      <c r="NO54" s="86"/>
      <c r="NP54" s="86"/>
      <c r="NQ54" s="86"/>
      <c r="NR54" s="86"/>
      <c r="NS54" s="86"/>
      <c r="NT54" s="86"/>
      <c r="NU54" s="86"/>
      <c r="NV54" s="86"/>
      <c r="NW54" s="86"/>
      <c r="NX54" s="87"/>
      <c r="OC54" s="16" t="s">
        <v>84</v>
      </c>
    </row>
    <row r="55" spans="1:393" ht="13.5" customHeight="1" x14ac:dyDescent="0.2">
      <c r="A55" s="2"/>
      <c r="B55" s="14"/>
      <c r="C55" s="2"/>
      <c r="D55" s="2"/>
      <c r="E55" s="2"/>
      <c r="F55" s="2"/>
      <c r="G55" s="65" t="s">
        <v>58</v>
      </c>
      <c r="H55" s="65"/>
      <c r="I55" s="65"/>
      <c r="J55" s="65"/>
      <c r="K55" s="65"/>
      <c r="L55" s="65"/>
      <c r="M55" s="65"/>
      <c r="N55" s="65"/>
      <c r="O55" s="65"/>
      <c r="P55" s="66">
        <f>データ!CA7</f>
        <v>42899</v>
      </c>
      <c r="Q55" s="67"/>
      <c r="R55" s="67"/>
      <c r="S55" s="67"/>
      <c r="T55" s="67"/>
      <c r="U55" s="67"/>
      <c r="V55" s="67"/>
      <c r="W55" s="67"/>
      <c r="X55" s="67"/>
      <c r="Y55" s="67"/>
      <c r="Z55" s="67"/>
      <c r="AA55" s="67"/>
      <c r="AB55" s="67"/>
      <c r="AC55" s="67"/>
      <c r="AD55" s="68"/>
      <c r="AE55" s="66">
        <f>データ!CB7</f>
        <v>41509</v>
      </c>
      <c r="AF55" s="67"/>
      <c r="AG55" s="67"/>
      <c r="AH55" s="67"/>
      <c r="AI55" s="67"/>
      <c r="AJ55" s="67"/>
      <c r="AK55" s="67"/>
      <c r="AL55" s="67"/>
      <c r="AM55" s="67"/>
      <c r="AN55" s="67"/>
      <c r="AO55" s="67"/>
      <c r="AP55" s="67"/>
      <c r="AQ55" s="67"/>
      <c r="AR55" s="67"/>
      <c r="AS55" s="68"/>
      <c r="AT55" s="66">
        <f>データ!CC7</f>
        <v>48871</v>
      </c>
      <c r="AU55" s="67"/>
      <c r="AV55" s="67"/>
      <c r="AW55" s="67"/>
      <c r="AX55" s="67"/>
      <c r="AY55" s="67"/>
      <c r="AZ55" s="67"/>
      <c r="BA55" s="67"/>
      <c r="BB55" s="67"/>
      <c r="BC55" s="67"/>
      <c r="BD55" s="67"/>
      <c r="BE55" s="67"/>
      <c r="BF55" s="67"/>
      <c r="BG55" s="67"/>
      <c r="BH55" s="68"/>
      <c r="BI55" s="66">
        <f>データ!CD7</f>
        <v>46158</v>
      </c>
      <c r="BJ55" s="67"/>
      <c r="BK55" s="67"/>
      <c r="BL55" s="67"/>
      <c r="BM55" s="67"/>
      <c r="BN55" s="67"/>
      <c r="BO55" s="67"/>
      <c r="BP55" s="67"/>
      <c r="BQ55" s="67"/>
      <c r="BR55" s="67"/>
      <c r="BS55" s="67"/>
      <c r="BT55" s="67"/>
      <c r="BU55" s="67"/>
      <c r="BV55" s="67"/>
      <c r="BW55" s="68"/>
      <c r="BX55" s="66">
        <f>データ!CE7</f>
        <v>45866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15921</v>
      </c>
      <c r="DE55" s="67"/>
      <c r="DF55" s="67"/>
      <c r="DG55" s="67"/>
      <c r="DH55" s="67"/>
      <c r="DI55" s="67"/>
      <c r="DJ55" s="67"/>
      <c r="DK55" s="67"/>
      <c r="DL55" s="67"/>
      <c r="DM55" s="67"/>
      <c r="DN55" s="67"/>
      <c r="DO55" s="67"/>
      <c r="DP55" s="67"/>
      <c r="DQ55" s="67"/>
      <c r="DR55" s="68"/>
      <c r="DS55" s="66">
        <f>データ!CM7</f>
        <v>16255</v>
      </c>
      <c r="DT55" s="67"/>
      <c r="DU55" s="67"/>
      <c r="DV55" s="67"/>
      <c r="DW55" s="67"/>
      <c r="DX55" s="67"/>
      <c r="DY55" s="67"/>
      <c r="DZ55" s="67"/>
      <c r="EA55" s="67"/>
      <c r="EB55" s="67"/>
      <c r="EC55" s="67"/>
      <c r="ED55" s="67"/>
      <c r="EE55" s="67"/>
      <c r="EF55" s="67"/>
      <c r="EG55" s="68"/>
      <c r="EH55" s="66">
        <f>データ!CN7</f>
        <v>17407</v>
      </c>
      <c r="EI55" s="67"/>
      <c r="EJ55" s="67"/>
      <c r="EK55" s="67"/>
      <c r="EL55" s="67"/>
      <c r="EM55" s="67"/>
      <c r="EN55" s="67"/>
      <c r="EO55" s="67"/>
      <c r="EP55" s="67"/>
      <c r="EQ55" s="67"/>
      <c r="ER55" s="67"/>
      <c r="ES55" s="67"/>
      <c r="ET55" s="67"/>
      <c r="EU55" s="67"/>
      <c r="EV55" s="68"/>
      <c r="EW55" s="66">
        <f>データ!CO7</f>
        <v>17414</v>
      </c>
      <c r="EX55" s="67"/>
      <c r="EY55" s="67"/>
      <c r="EZ55" s="67"/>
      <c r="FA55" s="67"/>
      <c r="FB55" s="67"/>
      <c r="FC55" s="67"/>
      <c r="FD55" s="67"/>
      <c r="FE55" s="67"/>
      <c r="FF55" s="67"/>
      <c r="FG55" s="67"/>
      <c r="FH55" s="67"/>
      <c r="FI55" s="67"/>
      <c r="FJ55" s="67"/>
      <c r="FK55" s="68"/>
      <c r="FL55" s="66">
        <f>データ!CP7</f>
        <v>16836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79.599999999999994</v>
      </c>
      <c r="GS55" s="70"/>
      <c r="GT55" s="70"/>
      <c r="GU55" s="70"/>
      <c r="GV55" s="70"/>
      <c r="GW55" s="70"/>
      <c r="GX55" s="70"/>
      <c r="GY55" s="70"/>
      <c r="GZ55" s="70"/>
      <c r="HA55" s="70"/>
      <c r="HB55" s="70"/>
      <c r="HC55" s="70"/>
      <c r="HD55" s="70"/>
      <c r="HE55" s="70"/>
      <c r="HF55" s="71"/>
      <c r="HG55" s="69">
        <f>データ!CX7</f>
        <v>82.2</v>
      </c>
      <c r="HH55" s="70"/>
      <c r="HI55" s="70"/>
      <c r="HJ55" s="70"/>
      <c r="HK55" s="70"/>
      <c r="HL55" s="70"/>
      <c r="HM55" s="70"/>
      <c r="HN55" s="70"/>
      <c r="HO55" s="70"/>
      <c r="HP55" s="70"/>
      <c r="HQ55" s="70"/>
      <c r="HR55" s="70"/>
      <c r="HS55" s="70"/>
      <c r="HT55" s="70"/>
      <c r="HU55" s="71"/>
      <c r="HV55" s="69">
        <f>データ!CY7</f>
        <v>73.8</v>
      </c>
      <c r="HW55" s="70"/>
      <c r="HX55" s="70"/>
      <c r="HY55" s="70"/>
      <c r="HZ55" s="70"/>
      <c r="IA55" s="70"/>
      <c r="IB55" s="70"/>
      <c r="IC55" s="70"/>
      <c r="ID55" s="70"/>
      <c r="IE55" s="70"/>
      <c r="IF55" s="70"/>
      <c r="IG55" s="70"/>
      <c r="IH55" s="70"/>
      <c r="II55" s="70"/>
      <c r="IJ55" s="71"/>
      <c r="IK55" s="69">
        <f>データ!CZ7</f>
        <v>75.3</v>
      </c>
      <c r="IL55" s="70"/>
      <c r="IM55" s="70"/>
      <c r="IN55" s="70"/>
      <c r="IO55" s="70"/>
      <c r="IP55" s="70"/>
      <c r="IQ55" s="70"/>
      <c r="IR55" s="70"/>
      <c r="IS55" s="70"/>
      <c r="IT55" s="70"/>
      <c r="IU55" s="70"/>
      <c r="IV55" s="70"/>
      <c r="IW55" s="70"/>
      <c r="IX55" s="70"/>
      <c r="IY55" s="71"/>
      <c r="IZ55" s="69">
        <f>データ!DA7</f>
        <v>85.1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15.3</v>
      </c>
      <c r="KG55" s="70"/>
      <c r="KH55" s="70"/>
      <c r="KI55" s="70"/>
      <c r="KJ55" s="70"/>
      <c r="KK55" s="70"/>
      <c r="KL55" s="70"/>
      <c r="KM55" s="70"/>
      <c r="KN55" s="70"/>
      <c r="KO55" s="70"/>
      <c r="KP55" s="70"/>
      <c r="KQ55" s="70"/>
      <c r="KR55" s="70"/>
      <c r="KS55" s="70"/>
      <c r="KT55" s="71"/>
      <c r="KU55" s="69">
        <f>データ!DI7</f>
        <v>16.600000000000001</v>
      </c>
      <c r="KV55" s="70"/>
      <c r="KW55" s="70"/>
      <c r="KX55" s="70"/>
      <c r="KY55" s="70"/>
      <c r="KZ55" s="70"/>
      <c r="LA55" s="70"/>
      <c r="LB55" s="70"/>
      <c r="LC55" s="70"/>
      <c r="LD55" s="70"/>
      <c r="LE55" s="70"/>
      <c r="LF55" s="70"/>
      <c r="LG55" s="70"/>
      <c r="LH55" s="70"/>
      <c r="LI55" s="71"/>
      <c r="LJ55" s="69">
        <f>データ!DJ7</f>
        <v>17.899999999999999</v>
      </c>
      <c r="LK55" s="70"/>
      <c r="LL55" s="70"/>
      <c r="LM55" s="70"/>
      <c r="LN55" s="70"/>
      <c r="LO55" s="70"/>
      <c r="LP55" s="70"/>
      <c r="LQ55" s="70"/>
      <c r="LR55" s="70"/>
      <c r="LS55" s="70"/>
      <c r="LT55" s="70"/>
      <c r="LU55" s="70"/>
      <c r="LV55" s="70"/>
      <c r="LW55" s="70"/>
      <c r="LX55" s="71"/>
      <c r="LY55" s="69">
        <f>データ!DK7</f>
        <v>20</v>
      </c>
      <c r="LZ55" s="70"/>
      <c r="MA55" s="70"/>
      <c r="MB55" s="70"/>
      <c r="MC55" s="70"/>
      <c r="MD55" s="70"/>
      <c r="ME55" s="70"/>
      <c r="MF55" s="70"/>
      <c r="MG55" s="70"/>
      <c r="MH55" s="70"/>
      <c r="MI55" s="70"/>
      <c r="MJ55" s="70"/>
      <c r="MK55" s="70"/>
      <c r="ML55" s="70"/>
      <c r="MM55" s="71"/>
      <c r="MN55" s="69">
        <f>データ!DL7</f>
        <v>19.899999999999999</v>
      </c>
      <c r="MO55" s="70"/>
      <c r="MP55" s="70"/>
      <c r="MQ55" s="70"/>
      <c r="MR55" s="70"/>
      <c r="MS55" s="70"/>
      <c r="MT55" s="70"/>
      <c r="MU55" s="70"/>
      <c r="MV55" s="70"/>
      <c r="MW55" s="70"/>
      <c r="MX55" s="70"/>
      <c r="MY55" s="70"/>
      <c r="MZ55" s="70"/>
      <c r="NA55" s="70"/>
      <c r="NB55" s="71"/>
      <c r="NC55" s="2"/>
      <c r="ND55" s="2"/>
      <c r="NE55" s="2"/>
      <c r="NF55" s="2"/>
      <c r="NG55" s="2"/>
      <c r="NH55" s="15"/>
      <c r="NI55" s="2"/>
      <c r="NJ55" s="85"/>
      <c r="NK55" s="86"/>
      <c r="NL55" s="86"/>
      <c r="NM55" s="86"/>
      <c r="NN55" s="86"/>
      <c r="NO55" s="86"/>
      <c r="NP55" s="86"/>
      <c r="NQ55" s="86"/>
      <c r="NR55" s="86"/>
      <c r="NS55" s="86"/>
      <c r="NT55" s="86"/>
      <c r="NU55" s="86"/>
      <c r="NV55" s="86"/>
      <c r="NW55" s="86"/>
      <c r="NX55" s="87"/>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5"/>
      <c r="NK56" s="86"/>
      <c r="NL56" s="86"/>
      <c r="NM56" s="86"/>
      <c r="NN56" s="86"/>
      <c r="NO56" s="86"/>
      <c r="NP56" s="86"/>
      <c r="NQ56" s="86"/>
      <c r="NR56" s="86"/>
      <c r="NS56" s="86"/>
      <c r="NT56" s="86"/>
      <c r="NU56" s="86"/>
      <c r="NV56" s="86"/>
      <c r="NW56" s="86"/>
      <c r="NX56" s="87"/>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5"/>
      <c r="NK57" s="86"/>
      <c r="NL57" s="86"/>
      <c r="NM57" s="86"/>
      <c r="NN57" s="86"/>
      <c r="NO57" s="86"/>
      <c r="NP57" s="86"/>
      <c r="NQ57" s="86"/>
      <c r="NR57" s="86"/>
      <c r="NS57" s="86"/>
      <c r="NT57" s="86"/>
      <c r="NU57" s="86"/>
      <c r="NV57" s="86"/>
      <c r="NW57" s="86"/>
      <c r="NX57" s="87"/>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5"/>
      <c r="NK58" s="86"/>
      <c r="NL58" s="86"/>
      <c r="NM58" s="86"/>
      <c r="NN58" s="86"/>
      <c r="NO58" s="86"/>
      <c r="NP58" s="86"/>
      <c r="NQ58" s="86"/>
      <c r="NR58" s="86"/>
      <c r="NS58" s="86"/>
      <c r="NT58" s="86"/>
      <c r="NU58" s="86"/>
      <c r="NV58" s="86"/>
      <c r="NW58" s="86"/>
      <c r="NX58" s="87"/>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5"/>
      <c r="NK59" s="86"/>
      <c r="NL59" s="86"/>
      <c r="NM59" s="86"/>
      <c r="NN59" s="86"/>
      <c r="NO59" s="86"/>
      <c r="NP59" s="86"/>
      <c r="NQ59" s="86"/>
      <c r="NR59" s="86"/>
      <c r="NS59" s="86"/>
      <c r="NT59" s="86"/>
      <c r="NU59" s="86"/>
      <c r="NV59" s="86"/>
      <c r="NW59" s="86"/>
      <c r="NX59" s="87"/>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5"/>
      <c r="NK60" s="86"/>
      <c r="NL60" s="86"/>
      <c r="NM60" s="86"/>
      <c r="NN60" s="86"/>
      <c r="NO60" s="86"/>
      <c r="NP60" s="86"/>
      <c r="NQ60" s="86"/>
      <c r="NR60" s="86"/>
      <c r="NS60" s="86"/>
      <c r="NT60" s="86"/>
      <c r="NU60" s="86"/>
      <c r="NV60" s="86"/>
      <c r="NW60" s="86"/>
      <c r="NX60" s="87"/>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5"/>
      <c r="NK61" s="86"/>
      <c r="NL61" s="86"/>
      <c r="NM61" s="86"/>
      <c r="NN61" s="86"/>
      <c r="NO61" s="86"/>
      <c r="NP61" s="86"/>
      <c r="NQ61" s="86"/>
      <c r="NR61" s="86"/>
      <c r="NS61" s="86"/>
      <c r="NT61" s="86"/>
      <c r="NU61" s="86"/>
      <c r="NV61" s="86"/>
      <c r="NW61" s="86"/>
      <c r="NX61" s="87"/>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5"/>
      <c r="NK62" s="86"/>
      <c r="NL62" s="86"/>
      <c r="NM62" s="86"/>
      <c r="NN62" s="86"/>
      <c r="NO62" s="86"/>
      <c r="NP62" s="86"/>
      <c r="NQ62" s="86"/>
      <c r="NR62" s="86"/>
      <c r="NS62" s="86"/>
      <c r="NT62" s="86"/>
      <c r="NU62" s="86"/>
      <c r="NV62" s="86"/>
      <c r="NW62" s="86"/>
      <c r="NX62" s="87"/>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5"/>
      <c r="NK63" s="86"/>
      <c r="NL63" s="86"/>
      <c r="NM63" s="86"/>
      <c r="NN63" s="86"/>
      <c r="NO63" s="86"/>
      <c r="NP63" s="86"/>
      <c r="NQ63" s="86"/>
      <c r="NR63" s="86"/>
      <c r="NS63" s="86"/>
      <c r="NT63" s="86"/>
      <c r="NU63" s="86"/>
      <c r="NV63" s="86"/>
      <c r="NW63" s="86"/>
      <c r="NX63" s="87"/>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5"/>
      <c r="NK64" s="86"/>
      <c r="NL64" s="86"/>
      <c r="NM64" s="86"/>
      <c r="NN64" s="86"/>
      <c r="NO64" s="86"/>
      <c r="NP64" s="86"/>
      <c r="NQ64" s="86"/>
      <c r="NR64" s="86"/>
      <c r="NS64" s="86"/>
      <c r="NT64" s="86"/>
      <c r="NU64" s="86"/>
      <c r="NV64" s="86"/>
      <c r="NW64" s="86"/>
      <c r="NX64" s="87"/>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5"/>
      <c r="NK65" s="86"/>
      <c r="NL65" s="86"/>
      <c r="NM65" s="86"/>
      <c r="NN65" s="86"/>
      <c r="NO65" s="86"/>
      <c r="NP65" s="86"/>
      <c r="NQ65" s="86"/>
      <c r="NR65" s="86"/>
      <c r="NS65" s="86"/>
      <c r="NT65" s="86"/>
      <c r="NU65" s="86"/>
      <c r="NV65" s="86"/>
      <c r="NW65" s="86"/>
      <c r="NX65" s="87"/>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5"/>
      <c r="NK66" s="86"/>
      <c r="NL66" s="86"/>
      <c r="NM66" s="86"/>
      <c r="NN66" s="86"/>
      <c r="NO66" s="86"/>
      <c r="NP66" s="86"/>
      <c r="NQ66" s="86"/>
      <c r="NR66" s="86"/>
      <c r="NS66" s="86"/>
      <c r="NT66" s="86"/>
      <c r="NU66" s="86"/>
      <c r="NV66" s="86"/>
      <c r="NW66" s="86"/>
      <c r="NX66" s="87"/>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88"/>
      <c r="NK67" s="89"/>
      <c r="NL67" s="89"/>
      <c r="NM67" s="89"/>
      <c r="NN67" s="89"/>
      <c r="NO67" s="89"/>
      <c r="NP67" s="89"/>
      <c r="NQ67" s="89"/>
      <c r="NR67" s="89"/>
      <c r="NS67" s="89"/>
      <c r="NT67" s="89"/>
      <c r="NU67" s="89"/>
      <c r="NV67" s="89"/>
      <c r="NW67" s="89"/>
      <c r="NX67" s="90"/>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61" t="s">
        <v>186</v>
      </c>
      <c r="NK70" s="162"/>
      <c r="NL70" s="162"/>
      <c r="NM70" s="162"/>
      <c r="NN70" s="162"/>
      <c r="NO70" s="162"/>
      <c r="NP70" s="162"/>
      <c r="NQ70" s="162"/>
      <c r="NR70" s="162"/>
      <c r="NS70" s="162"/>
      <c r="NT70" s="162"/>
      <c r="NU70" s="162"/>
      <c r="NV70" s="162"/>
      <c r="NW70" s="162"/>
      <c r="NX70" s="16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61"/>
      <c r="NK71" s="162"/>
      <c r="NL71" s="162"/>
      <c r="NM71" s="162"/>
      <c r="NN71" s="162"/>
      <c r="NO71" s="162"/>
      <c r="NP71" s="162"/>
      <c r="NQ71" s="162"/>
      <c r="NR71" s="162"/>
      <c r="NS71" s="162"/>
      <c r="NT71" s="162"/>
      <c r="NU71" s="162"/>
      <c r="NV71" s="162"/>
      <c r="NW71" s="162"/>
      <c r="NX71" s="16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61"/>
      <c r="NK72" s="162"/>
      <c r="NL72" s="162"/>
      <c r="NM72" s="162"/>
      <c r="NN72" s="162"/>
      <c r="NO72" s="162"/>
      <c r="NP72" s="162"/>
      <c r="NQ72" s="162"/>
      <c r="NR72" s="162"/>
      <c r="NS72" s="162"/>
      <c r="NT72" s="162"/>
      <c r="NU72" s="162"/>
      <c r="NV72" s="162"/>
      <c r="NW72" s="162"/>
      <c r="NX72" s="16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61"/>
      <c r="NK73" s="162"/>
      <c r="NL73" s="162"/>
      <c r="NM73" s="162"/>
      <c r="NN73" s="162"/>
      <c r="NO73" s="162"/>
      <c r="NP73" s="162"/>
      <c r="NQ73" s="162"/>
      <c r="NR73" s="162"/>
      <c r="NS73" s="162"/>
      <c r="NT73" s="162"/>
      <c r="NU73" s="162"/>
      <c r="NV73" s="162"/>
      <c r="NW73" s="162"/>
      <c r="NX73" s="16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61"/>
      <c r="NK74" s="162"/>
      <c r="NL74" s="162"/>
      <c r="NM74" s="162"/>
      <c r="NN74" s="162"/>
      <c r="NO74" s="162"/>
      <c r="NP74" s="162"/>
      <c r="NQ74" s="162"/>
      <c r="NR74" s="162"/>
      <c r="NS74" s="162"/>
      <c r="NT74" s="162"/>
      <c r="NU74" s="162"/>
      <c r="NV74" s="162"/>
      <c r="NW74" s="162"/>
      <c r="NX74" s="16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61"/>
      <c r="NK75" s="162"/>
      <c r="NL75" s="162"/>
      <c r="NM75" s="162"/>
      <c r="NN75" s="162"/>
      <c r="NO75" s="162"/>
      <c r="NP75" s="162"/>
      <c r="NQ75" s="162"/>
      <c r="NR75" s="162"/>
      <c r="NS75" s="162"/>
      <c r="NT75" s="162"/>
      <c r="NU75" s="162"/>
      <c r="NV75" s="162"/>
      <c r="NW75" s="162"/>
      <c r="NX75" s="16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61"/>
      <c r="NK76" s="162"/>
      <c r="NL76" s="162"/>
      <c r="NM76" s="162"/>
      <c r="NN76" s="162"/>
      <c r="NO76" s="162"/>
      <c r="NP76" s="162"/>
      <c r="NQ76" s="162"/>
      <c r="NR76" s="162"/>
      <c r="NS76" s="162"/>
      <c r="NT76" s="162"/>
      <c r="NU76" s="162"/>
      <c r="NV76" s="162"/>
      <c r="NW76" s="162"/>
      <c r="NX76" s="16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61"/>
      <c r="NK77" s="162"/>
      <c r="NL77" s="162"/>
      <c r="NM77" s="162"/>
      <c r="NN77" s="162"/>
      <c r="NO77" s="162"/>
      <c r="NP77" s="162"/>
      <c r="NQ77" s="162"/>
      <c r="NR77" s="162"/>
      <c r="NS77" s="162"/>
      <c r="NT77" s="162"/>
      <c r="NU77" s="162"/>
      <c r="NV77" s="162"/>
      <c r="NW77" s="162"/>
      <c r="NX77" s="163"/>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61"/>
      <c r="NK78" s="162"/>
      <c r="NL78" s="162"/>
      <c r="NM78" s="162"/>
      <c r="NN78" s="162"/>
      <c r="NO78" s="162"/>
      <c r="NP78" s="162"/>
      <c r="NQ78" s="162"/>
      <c r="NR78" s="162"/>
      <c r="NS78" s="162"/>
      <c r="NT78" s="162"/>
      <c r="NU78" s="162"/>
      <c r="NV78" s="162"/>
      <c r="NW78" s="162"/>
      <c r="NX78" s="163"/>
    </row>
    <row r="79" spans="1:388" ht="13.5" customHeight="1" x14ac:dyDescent="0.2">
      <c r="A79" s="2"/>
      <c r="B79" s="14"/>
      <c r="C79" s="2"/>
      <c r="D79" s="2"/>
      <c r="E79" s="2"/>
      <c r="F79" s="2"/>
      <c r="G79" s="65" t="s">
        <v>58</v>
      </c>
      <c r="H79" s="65"/>
      <c r="I79" s="65"/>
      <c r="J79" s="65"/>
      <c r="K79" s="65"/>
      <c r="L79" s="65"/>
      <c r="M79" s="65"/>
      <c r="N79" s="65"/>
      <c r="O79" s="65"/>
      <c r="P79" s="69">
        <f>データ!DS7</f>
        <v>103.4</v>
      </c>
      <c r="Q79" s="70"/>
      <c r="R79" s="70"/>
      <c r="S79" s="70"/>
      <c r="T79" s="70"/>
      <c r="U79" s="70"/>
      <c r="V79" s="70"/>
      <c r="W79" s="70"/>
      <c r="X79" s="70"/>
      <c r="Y79" s="70"/>
      <c r="Z79" s="70"/>
      <c r="AA79" s="70"/>
      <c r="AB79" s="70"/>
      <c r="AC79" s="70"/>
      <c r="AD79" s="71"/>
      <c r="AE79" s="69">
        <f>データ!DT7</f>
        <v>80.7</v>
      </c>
      <c r="AF79" s="70"/>
      <c r="AG79" s="70"/>
      <c r="AH79" s="70"/>
      <c r="AI79" s="70"/>
      <c r="AJ79" s="70"/>
      <c r="AK79" s="70"/>
      <c r="AL79" s="70"/>
      <c r="AM79" s="70"/>
      <c r="AN79" s="70"/>
      <c r="AO79" s="70"/>
      <c r="AP79" s="70"/>
      <c r="AQ79" s="70"/>
      <c r="AR79" s="70"/>
      <c r="AS79" s="71"/>
      <c r="AT79" s="69">
        <f>データ!DU7</f>
        <v>59.8</v>
      </c>
      <c r="AU79" s="70"/>
      <c r="AV79" s="70"/>
      <c r="AW79" s="70"/>
      <c r="AX79" s="70"/>
      <c r="AY79" s="70"/>
      <c r="AZ79" s="70"/>
      <c r="BA79" s="70"/>
      <c r="BB79" s="70"/>
      <c r="BC79" s="70"/>
      <c r="BD79" s="70"/>
      <c r="BE79" s="70"/>
      <c r="BF79" s="70"/>
      <c r="BG79" s="70"/>
      <c r="BH79" s="71"/>
      <c r="BI79" s="69">
        <f>データ!DV7</f>
        <v>64.5</v>
      </c>
      <c r="BJ79" s="70"/>
      <c r="BK79" s="70"/>
      <c r="BL79" s="70"/>
      <c r="BM79" s="70"/>
      <c r="BN79" s="70"/>
      <c r="BO79" s="70"/>
      <c r="BP79" s="70"/>
      <c r="BQ79" s="70"/>
      <c r="BR79" s="70"/>
      <c r="BS79" s="70"/>
      <c r="BT79" s="70"/>
      <c r="BU79" s="70"/>
      <c r="BV79" s="70"/>
      <c r="BW79" s="71"/>
      <c r="BX79" s="69">
        <f>データ!DW7</f>
        <v>79.900000000000006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76.900000000000006</v>
      </c>
      <c r="DH79" s="70"/>
      <c r="DI79" s="70"/>
      <c r="DJ79" s="70"/>
      <c r="DK79" s="70"/>
      <c r="DL79" s="70"/>
      <c r="DM79" s="70"/>
      <c r="DN79" s="70"/>
      <c r="DO79" s="70"/>
      <c r="DP79" s="70"/>
      <c r="DQ79" s="70"/>
      <c r="DR79" s="70"/>
      <c r="DS79" s="70"/>
      <c r="DT79" s="70"/>
      <c r="DU79" s="71"/>
      <c r="DV79" s="69">
        <f>データ!EE7</f>
        <v>78.099999999999994</v>
      </c>
      <c r="DW79" s="70"/>
      <c r="DX79" s="70"/>
      <c r="DY79" s="70"/>
      <c r="DZ79" s="70"/>
      <c r="EA79" s="70"/>
      <c r="EB79" s="70"/>
      <c r="EC79" s="70"/>
      <c r="ED79" s="70"/>
      <c r="EE79" s="70"/>
      <c r="EF79" s="70"/>
      <c r="EG79" s="70"/>
      <c r="EH79" s="70"/>
      <c r="EI79" s="70"/>
      <c r="EJ79" s="71"/>
      <c r="EK79" s="69">
        <f>データ!EF7</f>
        <v>78.900000000000006</v>
      </c>
      <c r="EL79" s="70"/>
      <c r="EM79" s="70"/>
      <c r="EN79" s="70"/>
      <c r="EO79" s="70"/>
      <c r="EP79" s="70"/>
      <c r="EQ79" s="70"/>
      <c r="ER79" s="70"/>
      <c r="ES79" s="70"/>
      <c r="ET79" s="70"/>
      <c r="EU79" s="70"/>
      <c r="EV79" s="70"/>
      <c r="EW79" s="70"/>
      <c r="EX79" s="70"/>
      <c r="EY79" s="71"/>
      <c r="EZ79" s="69">
        <f>データ!EG7</f>
        <v>80.400000000000006</v>
      </c>
      <c r="FA79" s="70"/>
      <c r="FB79" s="70"/>
      <c r="FC79" s="70"/>
      <c r="FD79" s="70"/>
      <c r="FE79" s="70"/>
      <c r="FF79" s="70"/>
      <c r="FG79" s="70"/>
      <c r="FH79" s="70"/>
      <c r="FI79" s="70"/>
      <c r="FJ79" s="70"/>
      <c r="FK79" s="70"/>
      <c r="FL79" s="70"/>
      <c r="FM79" s="70"/>
      <c r="FN79" s="71"/>
      <c r="FO79" s="69">
        <f>データ!EH7</f>
        <v>81.599999999999994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73.599999999999994</v>
      </c>
      <c r="GU79" s="70"/>
      <c r="GV79" s="70"/>
      <c r="GW79" s="70"/>
      <c r="GX79" s="70"/>
      <c r="GY79" s="70"/>
      <c r="GZ79" s="70"/>
      <c r="HA79" s="70"/>
      <c r="HB79" s="70"/>
      <c r="HC79" s="70"/>
      <c r="HD79" s="70"/>
      <c r="HE79" s="70"/>
      <c r="HF79" s="70"/>
      <c r="HG79" s="70"/>
      <c r="HH79" s="71"/>
      <c r="HI79" s="69">
        <f>データ!EP7</f>
        <v>75.3</v>
      </c>
      <c r="HJ79" s="70"/>
      <c r="HK79" s="70"/>
      <c r="HL79" s="70"/>
      <c r="HM79" s="70"/>
      <c r="HN79" s="70"/>
      <c r="HO79" s="70"/>
      <c r="HP79" s="70"/>
      <c r="HQ79" s="70"/>
      <c r="HR79" s="70"/>
      <c r="HS79" s="70"/>
      <c r="HT79" s="70"/>
      <c r="HU79" s="70"/>
      <c r="HV79" s="70"/>
      <c r="HW79" s="71"/>
      <c r="HX79" s="69">
        <f>データ!EQ7</f>
        <v>79.099999999999994</v>
      </c>
      <c r="HY79" s="70"/>
      <c r="HZ79" s="70"/>
      <c r="IA79" s="70"/>
      <c r="IB79" s="70"/>
      <c r="IC79" s="70"/>
      <c r="ID79" s="70"/>
      <c r="IE79" s="70"/>
      <c r="IF79" s="70"/>
      <c r="IG79" s="70"/>
      <c r="IH79" s="70"/>
      <c r="II79" s="70"/>
      <c r="IJ79" s="70"/>
      <c r="IK79" s="70"/>
      <c r="IL79" s="71"/>
      <c r="IM79" s="69">
        <f>データ!ER7</f>
        <v>82</v>
      </c>
      <c r="IN79" s="70"/>
      <c r="IO79" s="70"/>
      <c r="IP79" s="70"/>
      <c r="IQ79" s="70"/>
      <c r="IR79" s="70"/>
      <c r="IS79" s="70"/>
      <c r="IT79" s="70"/>
      <c r="IU79" s="70"/>
      <c r="IV79" s="70"/>
      <c r="IW79" s="70"/>
      <c r="IX79" s="70"/>
      <c r="IY79" s="70"/>
      <c r="IZ79" s="70"/>
      <c r="JA79" s="71"/>
      <c r="JB79" s="69">
        <f>データ!ES7</f>
        <v>82.8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66464070</v>
      </c>
      <c r="KH79" s="67"/>
      <c r="KI79" s="67"/>
      <c r="KJ79" s="67"/>
      <c r="KK79" s="67"/>
      <c r="KL79" s="67"/>
      <c r="KM79" s="67"/>
      <c r="KN79" s="67"/>
      <c r="KO79" s="67"/>
      <c r="KP79" s="67"/>
      <c r="KQ79" s="67"/>
      <c r="KR79" s="67"/>
      <c r="KS79" s="67"/>
      <c r="KT79" s="67"/>
      <c r="KU79" s="68"/>
      <c r="KV79" s="66">
        <f>データ!FA7</f>
        <v>66676176</v>
      </c>
      <c r="KW79" s="67"/>
      <c r="KX79" s="67"/>
      <c r="KY79" s="67"/>
      <c r="KZ79" s="67"/>
      <c r="LA79" s="67"/>
      <c r="LB79" s="67"/>
      <c r="LC79" s="67"/>
      <c r="LD79" s="67"/>
      <c r="LE79" s="67"/>
      <c r="LF79" s="67"/>
      <c r="LG79" s="67"/>
      <c r="LH79" s="67"/>
      <c r="LI79" s="67"/>
      <c r="LJ79" s="68"/>
      <c r="LK79" s="66">
        <f>データ!FB7</f>
        <v>67591317</v>
      </c>
      <c r="LL79" s="67"/>
      <c r="LM79" s="67"/>
      <c r="LN79" s="67"/>
      <c r="LO79" s="67"/>
      <c r="LP79" s="67"/>
      <c r="LQ79" s="67"/>
      <c r="LR79" s="67"/>
      <c r="LS79" s="67"/>
      <c r="LT79" s="67"/>
      <c r="LU79" s="67"/>
      <c r="LV79" s="67"/>
      <c r="LW79" s="67"/>
      <c r="LX79" s="67"/>
      <c r="LY79" s="68"/>
      <c r="LZ79" s="66">
        <f>データ!FC7</f>
        <v>68074734</v>
      </c>
      <c r="MA79" s="67"/>
      <c r="MB79" s="67"/>
      <c r="MC79" s="67"/>
      <c r="MD79" s="67"/>
      <c r="ME79" s="67"/>
      <c r="MF79" s="67"/>
      <c r="MG79" s="67"/>
      <c r="MH79" s="67"/>
      <c r="MI79" s="67"/>
      <c r="MJ79" s="67"/>
      <c r="MK79" s="67"/>
      <c r="ML79" s="67"/>
      <c r="MM79" s="67"/>
      <c r="MN79" s="68"/>
      <c r="MO79" s="66">
        <f>データ!FD7</f>
        <v>68268025</v>
      </c>
      <c r="MP79" s="67"/>
      <c r="MQ79" s="67"/>
      <c r="MR79" s="67"/>
      <c r="MS79" s="67"/>
      <c r="MT79" s="67"/>
      <c r="MU79" s="67"/>
      <c r="MV79" s="67"/>
      <c r="MW79" s="67"/>
      <c r="MX79" s="67"/>
      <c r="MY79" s="67"/>
      <c r="MZ79" s="67"/>
      <c r="NA79" s="67"/>
      <c r="NB79" s="67"/>
      <c r="NC79" s="68"/>
      <c r="ND79" s="2"/>
      <c r="NE79" s="2"/>
      <c r="NF79" s="2"/>
      <c r="NG79" s="21"/>
      <c r="NH79" s="15"/>
      <c r="NI79" s="2"/>
      <c r="NJ79" s="161"/>
      <c r="NK79" s="162"/>
      <c r="NL79" s="162"/>
      <c r="NM79" s="162"/>
      <c r="NN79" s="162"/>
      <c r="NO79" s="162"/>
      <c r="NP79" s="162"/>
      <c r="NQ79" s="162"/>
      <c r="NR79" s="162"/>
      <c r="NS79" s="162"/>
      <c r="NT79" s="162"/>
      <c r="NU79" s="162"/>
      <c r="NV79" s="162"/>
      <c r="NW79" s="162"/>
      <c r="NX79" s="163"/>
    </row>
    <row r="80" spans="1:388" ht="13.5" customHeight="1" x14ac:dyDescent="0.2">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161"/>
      <c r="NK80" s="162"/>
      <c r="NL80" s="162"/>
      <c r="NM80" s="162"/>
      <c r="NN80" s="162"/>
      <c r="NO80" s="162"/>
      <c r="NP80" s="162"/>
      <c r="NQ80" s="162"/>
      <c r="NR80" s="162"/>
      <c r="NS80" s="162"/>
      <c r="NT80" s="162"/>
      <c r="NU80" s="162"/>
      <c r="NV80" s="162"/>
      <c r="NW80" s="162"/>
      <c r="NX80" s="16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61"/>
      <c r="NK81" s="162"/>
      <c r="NL81" s="162"/>
      <c r="NM81" s="162"/>
      <c r="NN81" s="162"/>
      <c r="NO81" s="162"/>
      <c r="NP81" s="162"/>
      <c r="NQ81" s="162"/>
      <c r="NR81" s="162"/>
      <c r="NS81" s="162"/>
      <c r="NT81" s="162"/>
      <c r="NU81" s="162"/>
      <c r="NV81" s="162"/>
      <c r="NW81" s="162"/>
      <c r="NX81" s="16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61"/>
      <c r="NK82" s="162"/>
      <c r="NL82" s="162"/>
      <c r="NM82" s="162"/>
      <c r="NN82" s="162"/>
      <c r="NO82" s="162"/>
      <c r="NP82" s="162"/>
      <c r="NQ82" s="162"/>
      <c r="NR82" s="162"/>
      <c r="NS82" s="162"/>
      <c r="NT82" s="162"/>
      <c r="NU82" s="162"/>
      <c r="NV82" s="162"/>
      <c r="NW82" s="162"/>
      <c r="NX82" s="16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61"/>
      <c r="NK83" s="162"/>
      <c r="NL83" s="162"/>
      <c r="NM83" s="162"/>
      <c r="NN83" s="162"/>
      <c r="NO83" s="162"/>
      <c r="NP83" s="162"/>
      <c r="NQ83" s="162"/>
      <c r="NR83" s="162"/>
      <c r="NS83" s="162"/>
      <c r="NT83" s="162"/>
      <c r="NU83" s="162"/>
      <c r="NV83" s="162"/>
      <c r="NW83" s="162"/>
      <c r="NX83" s="16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4"/>
      <c r="NK84" s="165"/>
      <c r="NL84" s="165"/>
      <c r="NM84" s="165"/>
      <c r="NN84" s="165"/>
      <c r="NO84" s="165"/>
      <c r="NP84" s="165"/>
      <c r="NQ84" s="165"/>
      <c r="NR84" s="165"/>
      <c r="NS84" s="165"/>
      <c r="NT84" s="165"/>
      <c r="NU84" s="165"/>
      <c r="NV84" s="165"/>
      <c r="NW84" s="165"/>
      <c r="NX84" s="166"/>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ymdIHS0sEV+XrZFO0piBnURus2C9A0niY4IN6jV71TEgfFI/NM5jLCo4Ymf/wEo6TxmoOQqMAUJIrPHv+tY7Q==" saltValue="syjvTkFNyWJesbtIR75Nb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160</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161</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2">
      <c r="A6" s="35" t="s">
        <v>162</v>
      </c>
      <c r="B6" s="50">
        <f>B8</f>
        <v>2024</v>
      </c>
      <c r="C6" s="50">
        <f t="shared" ref="C6:M6" si="2">C8</f>
        <v>232211</v>
      </c>
      <c r="D6" s="50">
        <f t="shared" si="2"/>
        <v>46</v>
      </c>
      <c r="E6" s="50">
        <f t="shared" si="2"/>
        <v>6</v>
      </c>
      <c r="F6" s="50">
        <f t="shared" si="2"/>
        <v>0</v>
      </c>
      <c r="G6" s="50">
        <f t="shared" si="2"/>
        <v>1</v>
      </c>
      <c r="H6" s="147" t="str">
        <f>IF(H8&lt;&gt;I8,H8,"")&amp;IF(I8&lt;&gt;J8,I8,"")&amp;"　"&amp;J8</f>
        <v>愛知県新城市　新城市民病院</v>
      </c>
      <c r="I6" s="148"/>
      <c r="J6" s="149"/>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22</v>
      </c>
      <c r="R6" s="50" t="str">
        <f t="shared" si="3"/>
        <v>対象</v>
      </c>
      <c r="S6" s="50" t="str">
        <f t="shared" si="3"/>
        <v>ド 透 訓</v>
      </c>
      <c r="T6" s="50" t="str">
        <f t="shared" si="3"/>
        <v>救 臨 へ 災 輪</v>
      </c>
      <c r="U6" s="51">
        <f>U8</f>
        <v>42375</v>
      </c>
      <c r="V6" s="51">
        <f>V8</f>
        <v>24006</v>
      </c>
      <c r="W6" s="50" t="str">
        <f>W8</f>
        <v>-</v>
      </c>
      <c r="X6" s="50" t="str">
        <f t="shared" ref="X6" si="4">X8</f>
        <v>第２種該当</v>
      </c>
      <c r="Y6" s="50" t="str">
        <f t="shared" si="3"/>
        <v>７：１</v>
      </c>
      <c r="Z6" s="51">
        <f t="shared" si="3"/>
        <v>199</v>
      </c>
      <c r="AA6" s="51" t="str">
        <f t="shared" si="3"/>
        <v>-</v>
      </c>
      <c r="AB6" s="51" t="str">
        <f t="shared" si="3"/>
        <v>-</v>
      </c>
      <c r="AC6" s="51" t="str">
        <f t="shared" si="3"/>
        <v>-</v>
      </c>
      <c r="AD6" s="51" t="str">
        <f t="shared" si="3"/>
        <v>-</v>
      </c>
      <c r="AE6" s="51">
        <f t="shared" si="3"/>
        <v>199</v>
      </c>
      <c r="AF6" s="51">
        <f t="shared" si="3"/>
        <v>123</v>
      </c>
      <c r="AG6" s="51" t="str">
        <f t="shared" si="3"/>
        <v>-</v>
      </c>
      <c r="AH6" s="51">
        <f t="shared" si="3"/>
        <v>123</v>
      </c>
      <c r="AI6" s="52">
        <f>IF(AI8="-",NA(),AI8)</f>
        <v>100.7</v>
      </c>
      <c r="AJ6" s="52">
        <f t="shared" ref="AJ6:AR6" si="5">IF(AJ8="-",NA(),AJ8)</f>
        <v>117.8</v>
      </c>
      <c r="AK6" s="52">
        <f t="shared" si="5"/>
        <v>108</v>
      </c>
      <c r="AL6" s="52">
        <f t="shared" si="5"/>
        <v>97.9</v>
      </c>
      <c r="AM6" s="52">
        <f t="shared" si="5"/>
        <v>91.9</v>
      </c>
      <c r="AN6" s="52">
        <f t="shared" si="5"/>
        <v>100.6</v>
      </c>
      <c r="AO6" s="52">
        <f t="shared" si="5"/>
        <v>105.9</v>
      </c>
      <c r="AP6" s="52">
        <f t="shared" si="5"/>
        <v>104.3</v>
      </c>
      <c r="AQ6" s="52">
        <f t="shared" si="5"/>
        <v>96.3</v>
      </c>
      <c r="AR6" s="52">
        <f t="shared" si="5"/>
        <v>93</v>
      </c>
      <c r="AS6" s="52" t="str">
        <f>IF(AS8="-","【-】","【"&amp;SUBSTITUTE(TEXT(AS8,"#,##0.0"),"-","△")&amp;"】")</f>
        <v>【93.7】</v>
      </c>
      <c r="AT6" s="52">
        <f>IF(AT8="-",NA(),AT8)</f>
        <v>78.099999999999994</v>
      </c>
      <c r="AU6" s="52">
        <f t="shared" ref="AU6:BC6" si="6">IF(AU8="-",NA(),AU8)</f>
        <v>74.7</v>
      </c>
      <c r="AV6" s="52">
        <f t="shared" si="6"/>
        <v>79.599999999999994</v>
      </c>
      <c r="AW6" s="52">
        <f t="shared" si="6"/>
        <v>77.099999999999994</v>
      </c>
      <c r="AX6" s="52">
        <f t="shared" si="6"/>
        <v>71.2</v>
      </c>
      <c r="AY6" s="52">
        <f t="shared" si="6"/>
        <v>80.7</v>
      </c>
      <c r="AZ6" s="52">
        <f t="shared" si="6"/>
        <v>82.2</v>
      </c>
      <c r="BA6" s="52">
        <f t="shared" si="6"/>
        <v>81.7</v>
      </c>
      <c r="BB6" s="52">
        <f t="shared" si="6"/>
        <v>81</v>
      </c>
      <c r="BC6" s="52">
        <f t="shared" si="6"/>
        <v>79.7</v>
      </c>
      <c r="BD6" s="52" t="str">
        <f>IF(BD8="-","【-】","【"&amp;SUBSTITUTE(TEXT(BD8,"#,##0.0"),"-","△")&amp;"】")</f>
        <v>【85.2】</v>
      </c>
      <c r="BE6" s="52">
        <f>IF(BE8="-",NA(),BE8)</f>
        <v>77.900000000000006</v>
      </c>
      <c r="BF6" s="52">
        <f t="shared" ref="BF6:BN6" si="7">IF(BF8="-",NA(),BF8)</f>
        <v>74.099999999999994</v>
      </c>
      <c r="BG6" s="52">
        <f t="shared" si="7"/>
        <v>79</v>
      </c>
      <c r="BH6" s="52">
        <f t="shared" si="7"/>
        <v>76.3</v>
      </c>
      <c r="BI6" s="52">
        <f t="shared" si="7"/>
        <v>70.400000000000006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48.7</v>
      </c>
      <c r="BQ6" s="52">
        <f t="shared" ref="BQ6:BY6" si="8">IF(BQ8="-",NA(),BQ8)</f>
        <v>46.9</v>
      </c>
      <c r="BR6" s="52">
        <f t="shared" si="8"/>
        <v>48.3</v>
      </c>
      <c r="BS6" s="52">
        <f t="shared" si="8"/>
        <v>48</v>
      </c>
      <c r="BT6" s="52">
        <f t="shared" si="8"/>
        <v>45.3</v>
      </c>
      <c r="BU6" s="52">
        <f t="shared" si="8"/>
        <v>65.8</v>
      </c>
      <c r="BV6" s="52">
        <f t="shared" si="8"/>
        <v>65</v>
      </c>
      <c r="BW6" s="52">
        <f t="shared" si="8"/>
        <v>63.3</v>
      </c>
      <c r="BX6" s="52">
        <f t="shared" si="8"/>
        <v>64.7</v>
      </c>
      <c r="BY6" s="52">
        <f t="shared" si="8"/>
        <v>67.900000000000006</v>
      </c>
      <c r="BZ6" s="52" t="str">
        <f>IF(BZ8="-","【-】","【"&amp;SUBSTITUTE(TEXT(BZ8,"#,##0.0"),"-","△")&amp;"】")</f>
        <v>【70.7】</v>
      </c>
      <c r="CA6" s="53">
        <f>IF(CA8="-",NA(),CA8)</f>
        <v>42899</v>
      </c>
      <c r="CB6" s="53">
        <f t="shared" ref="CB6:CJ6" si="9">IF(CB8="-",NA(),CB8)</f>
        <v>41509</v>
      </c>
      <c r="CC6" s="53">
        <f t="shared" si="9"/>
        <v>48871</v>
      </c>
      <c r="CD6" s="53">
        <f t="shared" si="9"/>
        <v>46158</v>
      </c>
      <c r="CE6" s="53">
        <f t="shared" si="9"/>
        <v>45866</v>
      </c>
      <c r="CF6" s="53">
        <f t="shared" si="9"/>
        <v>37855</v>
      </c>
      <c r="CG6" s="53">
        <f t="shared" si="9"/>
        <v>39289</v>
      </c>
      <c r="CH6" s="53">
        <f t="shared" si="9"/>
        <v>40846</v>
      </c>
      <c r="CI6" s="53">
        <f t="shared" si="9"/>
        <v>41075</v>
      </c>
      <c r="CJ6" s="53">
        <f t="shared" si="9"/>
        <v>41859</v>
      </c>
      <c r="CK6" s="52" t="str">
        <f>IF(CK8="-","【-】","【"&amp;SUBSTITUTE(TEXT(CK8,"#,##0"),"-","△")&amp;"】")</f>
        <v>【63,608】</v>
      </c>
      <c r="CL6" s="53">
        <f>IF(CL8="-",NA(),CL8)</f>
        <v>15921</v>
      </c>
      <c r="CM6" s="53">
        <f t="shared" ref="CM6:CU6" si="10">IF(CM8="-",NA(),CM8)</f>
        <v>16255</v>
      </c>
      <c r="CN6" s="53">
        <f t="shared" si="10"/>
        <v>17407</v>
      </c>
      <c r="CO6" s="53">
        <f t="shared" si="10"/>
        <v>17414</v>
      </c>
      <c r="CP6" s="53">
        <f t="shared" si="10"/>
        <v>16836</v>
      </c>
      <c r="CQ6" s="53">
        <f t="shared" si="10"/>
        <v>11234</v>
      </c>
      <c r="CR6" s="53">
        <f t="shared" si="10"/>
        <v>11512</v>
      </c>
      <c r="CS6" s="53">
        <f t="shared" si="10"/>
        <v>11831</v>
      </c>
      <c r="CT6" s="53">
        <f t="shared" si="10"/>
        <v>11652</v>
      </c>
      <c r="CU6" s="53">
        <f t="shared" si="10"/>
        <v>11744</v>
      </c>
      <c r="CV6" s="52" t="str">
        <f>IF(CV8="-","【-】","【"&amp;SUBSTITUTE(TEXT(CV8,"#,##0"),"-","△")&amp;"】")</f>
        <v>【18,510】</v>
      </c>
      <c r="CW6" s="52">
        <f>IF(CW8="-",NA(),CW8)</f>
        <v>79.599999999999994</v>
      </c>
      <c r="CX6" s="52">
        <f t="shared" ref="CX6:DF6" si="11">IF(CX8="-",NA(),CX8)</f>
        <v>82.2</v>
      </c>
      <c r="CY6" s="52">
        <f t="shared" si="11"/>
        <v>73.8</v>
      </c>
      <c r="CZ6" s="52">
        <f t="shared" si="11"/>
        <v>75.3</v>
      </c>
      <c r="DA6" s="52">
        <f t="shared" si="11"/>
        <v>85.1</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15.3</v>
      </c>
      <c r="DI6" s="52">
        <f t="shared" ref="DI6:DQ6" si="12">IF(DI8="-",NA(),DI8)</f>
        <v>16.600000000000001</v>
      </c>
      <c r="DJ6" s="52">
        <f t="shared" si="12"/>
        <v>17.899999999999999</v>
      </c>
      <c r="DK6" s="52">
        <f t="shared" si="12"/>
        <v>20</v>
      </c>
      <c r="DL6" s="52">
        <f t="shared" si="12"/>
        <v>19.899999999999999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103.4</v>
      </c>
      <c r="DT6" s="52">
        <f t="shared" ref="DT6:EB6" si="13">IF(DT8="-",NA(),DT8)</f>
        <v>80.7</v>
      </c>
      <c r="DU6" s="52">
        <f t="shared" si="13"/>
        <v>59.8</v>
      </c>
      <c r="DV6" s="52">
        <f t="shared" si="13"/>
        <v>64.5</v>
      </c>
      <c r="DW6" s="52">
        <f t="shared" si="13"/>
        <v>79.900000000000006</v>
      </c>
      <c r="DX6" s="52">
        <f t="shared" si="13"/>
        <v>124.2</v>
      </c>
      <c r="DY6" s="52">
        <f t="shared" si="13"/>
        <v>121.6</v>
      </c>
      <c r="DZ6" s="52">
        <f t="shared" si="13"/>
        <v>118.9</v>
      </c>
      <c r="EA6" s="52">
        <f t="shared" si="13"/>
        <v>121.9</v>
      </c>
      <c r="EB6" s="52">
        <f t="shared" si="13"/>
        <v>114.5</v>
      </c>
      <c r="EC6" s="52" t="str">
        <f>IF(EC8="-","【-】","【"&amp;SUBSTITUTE(TEXT(EC8,"#,##0.0"),"-","△")&amp;"】")</f>
        <v>【54.3】</v>
      </c>
      <c r="ED6" s="52">
        <f>IF(ED8="-",NA(),ED8)</f>
        <v>76.900000000000006</v>
      </c>
      <c r="EE6" s="52">
        <f t="shared" ref="EE6:EM6" si="14">IF(EE8="-",NA(),EE8)</f>
        <v>78.099999999999994</v>
      </c>
      <c r="EF6" s="52">
        <f t="shared" si="14"/>
        <v>78.900000000000006</v>
      </c>
      <c r="EG6" s="52">
        <f t="shared" si="14"/>
        <v>80.400000000000006</v>
      </c>
      <c r="EH6" s="52">
        <f t="shared" si="14"/>
        <v>81.599999999999994</v>
      </c>
      <c r="EI6" s="52">
        <f t="shared" si="14"/>
        <v>56.9</v>
      </c>
      <c r="EJ6" s="52">
        <f t="shared" si="14"/>
        <v>58.1</v>
      </c>
      <c r="EK6" s="52">
        <f t="shared" si="14"/>
        <v>59.4</v>
      </c>
      <c r="EL6" s="52">
        <f t="shared" si="14"/>
        <v>59.1</v>
      </c>
      <c r="EM6" s="52">
        <f t="shared" si="14"/>
        <v>60</v>
      </c>
      <c r="EN6" s="52" t="str">
        <f>IF(EN8="-","【-】","【"&amp;SUBSTITUTE(TEXT(EN8,"#,##0.0"),"-","△")&amp;"】")</f>
        <v>【58.0】</v>
      </c>
      <c r="EO6" s="52">
        <f>IF(EO8="-",NA(),EO8)</f>
        <v>73.599999999999994</v>
      </c>
      <c r="EP6" s="52">
        <f t="shared" ref="EP6:EX6" si="15">IF(EP8="-",NA(),EP8)</f>
        <v>75.3</v>
      </c>
      <c r="EQ6" s="52">
        <f t="shared" si="15"/>
        <v>79.099999999999994</v>
      </c>
      <c r="ER6" s="52">
        <f t="shared" si="15"/>
        <v>82</v>
      </c>
      <c r="ES6" s="52">
        <f t="shared" si="15"/>
        <v>82.8</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66464070</v>
      </c>
      <c r="FA6" s="53">
        <f t="shared" ref="FA6:FI6" si="16">IF(FA8="-",NA(),FA8)</f>
        <v>66676176</v>
      </c>
      <c r="FB6" s="53">
        <f t="shared" si="16"/>
        <v>67591317</v>
      </c>
      <c r="FC6" s="53">
        <f t="shared" si="16"/>
        <v>68074734</v>
      </c>
      <c r="FD6" s="53">
        <f t="shared" si="16"/>
        <v>68268025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163</v>
      </c>
      <c r="B7" s="50">
        <f t="shared" ref="B7:AH7" si="17">B8</f>
        <v>2024</v>
      </c>
      <c r="C7" s="50">
        <f t="shared" si="17"/>
        <v>232211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22</v>
      </c>
      <c r="R7" s="50" t="str">
        <f t="shared" si="17"/>
        <v>対象</v>
      </c>
      <c r="S7" s="50" t="str">
        <f t="shared" si="17"/>
        <v>ド 透 訓</v>
      </c>
      <c r="T7" s="50" t="str">
        <f t="shared" si="17"/>
        <v>救 臨 へ 災 輪</v>
      </c>
      <c r="U7" s="51">
        <f>U8</f>
        <v>42375</v>
      </c>
      <c r="V7" s="51">
        <f>V8</f>
        <v>24006</v>
      </c>
      <c r="W7" s="50" t="str">
        <f>W8</f>
        <v>-</v>
      </c>
      <c r="X7" s="50" t="str">
        <f t="shared" si="17"/>
        <v>第２種該当</v>
      </c>
      <c r="Y7" s="50" t="str">
        <f t="shared" si="17"/>
        <v>７：１</v>
      </c>
      <c r="Z7" s="51">
        <f t="shared" si="17"/>
        <v>199</v>
      </c>
      <c r="AA7" s="51" t="str">
        <f t="shared" si="17"/>
        <v>-</v>
      </c>
      <c r="AB7" s="51" t="str">
        <f t="shared" si="17"/>
        <v>-</v>
      </c>
      <c r="AC7" s="51" t="str">
        <f t="shared" si="17"/>
        <v>-</v>
      </c>
      <c r="AD7" s="51" t="str">
        <f t="shared" si="17"/>
        <v>-</v>
      </c>
      <c r="AE7" s="51">
        <f t="shared" si="17"/>
        <v>199</v>
      </c>
      <c r="AF7" s="51">
        <f t="shared" si="17"/>
        <v>123</v>
      </c>
      <c r="AG7" s="51" t="str">
        <f t="shared" si="17"/>
        <v>-</v>
      </c>
      <c r="AH7" s="51">
        <f t="shared" si="17"/>
        <v>123</v>
      </c>
      <c r="AI7" s="52">
        <f>AI8</f>
        <v>100.7</v>
      </c>
      <c r="AJ7" s="52">
        <f t="shared" ref="AJ7:AR7" si="18">AJ8</f>
        <v>117.8</v>
      </c>
      <c r="AK7" s="52">
        <f t="shared" si="18"/>
        <v>108</v>
      </c>
      <c r="AL7" s="52">
        <f t="shared" si="18"/>
        <v>97.9</v>
      </c>
      <c r="AM7" s="52">
        <f t="shared" si="18"/>
        <v>91.9</v>
      </c>
      <c r="AN7" s="52">
        <f t="shared" si="18"/>
        <v>100.6</v>
      </c>
      <c r="AO7" s="52">
        <f t="shared" si="18"/>
        <v>105.9</v>
      </c>
      <c r="AP7" s="52">
        <f t="shared" si="18"/>
        <v>104.3</v>
      </c>
      <c r="AQ7" s="52">
        <f t="shared" si="18"/>
        <v>96.3</v>
      </c>
      <c r="AR7" s="52">
        <f t="shared" si="18"/>
        <v>93</v>
      </c>
      <c r="AS7" s="52"/>
      <c r="AT7" s="52">
        <f>AT8</f>
        <v>78.099999999999994</v>
      </c>
      <c r="AU7" s="52">
        <f t="shared" ref="AU7:BC7" si="19">AU8</f>
        <v>74.7</v>
      </c>
      <c r="AV7" s="52">
        <f t="shared" si="19"/>
        <v>79.599999999999994</v>
      </c>
      <c r="AW7" s="52">
        <f t="shared" si="19"/>
        <v>77.099999999999994</v>
      </c>
      <c r="AX7" s="52">
        <f t="shared" si="19"/>
        <v>71.2</v>
      </c>
      <c r="AY7" s="52">
        <f t="shared" si="19"/>
        <v>80.7</v>
      </c>
      <c r="AZ7" s="52">
        <f t="shared" si="19"/>
        <v>82.2</v>
      </c>
      <c r="BA7" s="52">
        <f t="shared" si="19"/>
        <v>81.7</v>
      </c>
      <c r="BB7" s="52">
        <f t="shared" si="19"/>
        <v>81</v>
      </c>
      <c r="BC7" s="52">
        <f t="shared" si="19"/>
        <v>79.7</v>
      </c>
      <c r="BD7" s="52"/>
      <c r="BE7" s="52">
        <f>BE8</f>
        <v>77.900000000000006</v>
      </c>
      <c r="BF7" s="52">
        <f t="shared" ref="BF7:BN7" si="20">BF8</f>
        <v>74.099999999999994</v>
      </c>
      <c r="BG7" s="52">
        <f t="shared" si="20"/>
        <v>79</v>
      </c>
      <c r="BH7" s="52">
        <f t="shared" si="20"/>
        <v>76.3</v>
      </c>
      <c r="BI7" s="52">
        <f t="shared" si="20"/>
        <v>70.400000000000006</v>
      </c>
      <c r="BJ7" s="52">
        <f t="shared" si="20"/>
        <v>77.099999999999994</v>
      </c>
      <c r="BK7" s="52">
        <f t="shared" si="20"/>
        <v>78.599999999999994</v>
      </c>
      <c r="BL7" s="52">
        <f t="shared" si="20"/>
        <v>78.099999999999994</v>
      </c>
      <c r="BM7" s="52">
        <f t="shared" si="20"/>
        <v>77.5</v>
      </c>
      <c r="BN7" s="52">
        <f t="shared" si="20"/>
        <v>76</v>
      </c>
      <c r="BO7" s="52"/>
      <c r="BP7" s="52">
        <f>BP8</f>
        <v>48.7</v>
      </c>
      <c r="BQ7" s="52">
        <f t="shared" ref="BQ7:BY7" si="21">BQ8</f>
        <v>46.9</v>
      </c>
      <c r="BR7" s="52">
        <f t="shared" si="21"/>
        <v>48.3</v>
      </c>
      <c r="BS7" s="52">
        <f t="shared" si="21"/>
        <v>48</v>
      </c>
      <c r="BT7" s="52">
        <f t="shared" si="21"/>
        <v>45.3</v>
      </c>
      <c r="BU7" s="52">
        <f t="shared" si="21"/>
        <v>65.8</v>
      </c>
      <c r="BV7" s="52">
        <f t="shared" si="21"/>
        <v>65</v>
      </c>
      <c r="BW7" s="52">
        <f t="shared" si="21"/>
        <v>63.3</v>
      </c>
      <c r="BX7" s="52">
        <f t="shared" si="21"/>
        <v>64.7</v>
      </c>
      <c r="BY7" s="52">
        <f t="shared" si="21"/>
        <v>67.900000000000006</v>
      </c>
      <c r="BZ7" s="52"/>
      <c r="CA7" s="53">
        <f>CA8</f>
        <v>42899</v>
      </c>
      <c r="CB7" s="53">
        <f t="shared" ref="CB7:CJ7" si="22">CB8</f>
        <v>41509</v>
      </c>
      <c r="CC7" s="53">
        <f t="shared" si="22"/>
        <v>48871</v>
      </c>
      <c r="CD7" s="53">
        <f t="shared" si="22"/>
        <v>46158</v>
      </c>
      <c r="CE7" s="53">
        <f t="shared" si="22"/>
        <v>45866</v>
      </c>
      <c r="CF7" s="53">
        <f t="shared" si="22"/>
        <v>37855</v>
      </c>
      <c r="CG7" s="53">
        <f t="shared" si="22"/>
        <v>39289</v>
      </c>
      <c r="CH7" s="53">
        <f t="shared" si="22"/>
        <v>40846</v>
      </c>
      <c r="CI7" s="53">
        <f t="shared" si="22"/>
        <v>41075</v>
      </c>
      <c r="CJ7" s="53">
        <f t="shared" si="22"/>
        <v>41859</v>
      </c>
      <c r="CK7" s="52"/>
      <c r="CL7" s="53">
        <f>CL8</f>
        <v>15921</v>
      </c>
      <c r="CM7" s="53">
        <f t="shared" ref="CM7:CU7" si="23">CM8</f>
        <v>16255</v>
      </c>
      <c r="CN7" s="53">
        <f t="shared" si="23"/>
        <v>17407</v>
      </c>
      <c r="CO7" s="53">
        <f t="shared" si="23"/>
        <v>17414</v>
      </c>
      <c r="CP7" s="53">
        <f t="shared" si="23"/>
        <v>16836</v>
      </c>
      <c r="CQ7" s="53">
        <f t="shared" si="23"/>
        <v>11234</v>
      </c>
      <c r="CR7" s="53">
        <f t="shared" si="23"/>
        <v>11512</v>
      </c>
      <c r="CS7" s="53">
        <f t="shared" si="23"/>
        <v>11831</v>
      </c>
      <c r="CT7" s="53">
        <f t="shared" si="23"/>
        <v>11652</v>
      </c>
      <c r="CU7" s="53">
        <f t="shared" si="23"/>
        <v>11744</v>
      </c>
      <c r="CV7" s="52"/>
      <c r="CW7" s="52">
        <f>CW8</f>
        <v>79.599999999999994</v>
      </c>
      <c r="CX7" s="52">
        <f t="shared" ref="CX7:DF7" si="24">CX8</f>
        <v>82.2</v>
      </c>
      <c r="CY7" s="52">
        <f t="shared" si="24"/>
        <v>73.8</v>
      </c>
      <c r="CZ7" s="52">
        <f t="shared" si="24"/>
        <v>75.3</v>
      </c>
      <c r="DA7" s="52">
        <f t="shared" si="24"/>
        <v>85.1</v>
      </c>
      <c r="DB7" s="52">
        <f t="shared" si="24"/>
        <v>68.5</v>
      </c>
      <c r="DC7" s="52">
        <f t="shared" si="24"/>
        <v>67.099999999999994</v>
      </c>
      <c r="DD7" s="52">
        <f t="shared" si="24"/>
        <v>66.900000000000006</v>
      </c>
      <c r="DE7" s="52">
        <f t="shared" si="24"/>
        <v>68.099999999999994</v>
      </c>
      <c r="DF7" s="52">
        <f t="shared" si="24"/>
        <v>69.2</v>
      </c>
      <c r="DG7" s="52"/>
      <c r="DH7" s="52">
        <f>DH8</f>
        <v>15.3</v>
      </c>
      <c r="DI7" s="52">
        <f t="shared" ref="DI7:DQ7" si="25">DI8</f>
        <v>16.600000000000001</v>
      </c>
      <c r="DJ7" s="52">
        <f t="shared" si="25"/>
        <v>17.899999999999999</v>
      </c>
      <c r="DK7" s="52">
        <f t="shared" si="25"/>
        <v>20</v>
      </c>
      <c r="DL7" s="52">
        <f t="shared" si="25"/>
        <v>19.899999999999999</v>
      </c>
      <c r="DM7" s="52">
        <f t="shared" si="25"/>
        <v>17.5</v>
      </c>
      <c r="DN7" s="52">
        <f t="shared" si="25"/>
        <v>17.3</v>
      </c>
      <c r="DO7" s="52">
        <f t="shared" si="25"/>
        <v>17.899999999999999</v>
      </c>
      <c r="DP7" s="52">
        <f t="shared" si="25"/>
        <v>18</v>
      </c>
      <c r="DQ7" s="52">
        <f t="shared" si="25"/>
        <v>18.100000000000001</v>
      </c>
      <c r="DR7" s="52"/>
      <c r="DS7" s="52">
        <f>DS8</f>
        <v>103.4</v>
      </c>
      <c r="DT7" s="52">
        <f t="shared" ref="DT7:EB7" si="26">DT8</f>
        <v>80.7</v>
      </c>
      <c r="DU7" s="52">
        <f t="shared" si="26"/>
        <v>59.8</v>
      </c>
      <c r="DV7" s="52">
        <f t="shared" si="26"/>
        <v>64.5</v>
      </c>
      <c r="DW7" s="52">
        <f t="shared" si="26"/>
        <v>79.900000000000006</v>
      </c>
      <c r="DX7" s="52">
        <f t="shared" si="26"/>
        <v>124.2</v>
      </c>
      <c r="DY7" s="52">
        <f t="shared" si="26"/>
        <v>121.6</v>
      </c>
      <c r="DZ7" s="52">
        <f t="shared" si="26"/>
        <v>118.9</v>
      </c>
      <c r="EA7" s="52">
        <f t="shared" si="26"/>
        <v>121.9</v>
      </c>
      <c r="EB7" s="52">
        <f t="shared" si="26"/>
        <v>114.5</v>
      </c>
      <c r="EC7" s="52"/>
      <c r="ED7" s="52">
        <f>ED8</f>
        <v>76.900000000000006</v>
      </c>
      <c r="EE7" s="52">
        <f t="shared" ref="EE7:EM7" si="27">EE8</f>
        <v>78.099999999999994</v>
      </c>
      <c r="EF7" s="52">
        <f t="shared" si="27"/>
        <v>78.900000000000006</v>
      </c>
      <c r="EG7" s="52">
        <f t="shared" si="27"/>
        <v>80.400000000000006</v>
      </c>
      <c r="EH7" s="52">
        <f t="shared" si="27"/>
        <v>81.599999999999994</v>
      </c>
      <c r="EI7" s="52">
        <f t="shared" si="27"/>
        <v>56.9</v>
      </c>
      <c r="EJ7" s="52">
        <f t="shared" si="27"/>
        <v>58.1</v>
      </c>
      <c r="EK7" s="52">
        <f t="shared" si="27"/>
        <v>59.4</v>
      </c>
      <c r="EL7" s="52">
        <f t="shared" si="27"/>
        <v>59.1</v>
      </c>
      <c r="EM7" s="52">
        <f t="shared" si="27"/>
        <v>60</v>
      </c>
      <c r="EN7" s="52"/>
      <c r="EO7" s="52">
        <f>EO8</f>
        <v>73.599999999999994</v>
      </c>
      <c r="EP7" s="52">
        <f t="shared" ref="EP7:EX7" si="28">EP8</f>
        <v>75.3</v>
      </c>
      <c r="EQ7" s="52">
        <f t="shared" si="28"/>
        <v>79.099999999999994</v>
      </c>
      <c r="ER7" s="52">
        <f t="shared" si="28"/>
        <v>82</v>
      </c>
      <c r="ES7" s="52">
        <f t="shared" si="28"/>
        <v>82.8</v>
      </c>
      <c r="ET7" s="52">
        <f t="shared" si="28"/>
        <v>72.900000000000006</v>
      </c>
      <c r="EU7" s="52">
        <f t="shared" si="28"/>
        <v>73.900000000000006</v>
      </c>
      <c r="EV7" s="52">
        <f t="shared" si="28"/>
        <v>74.3</v>
      </c>
      <c r="EW7" s="52">
        <f t="shared" si="28"/>
        <v>72.2</v>
      </c>
      <c r="EX7" s="52">
        <f t="shared" si="28"/>
        <v>72.400000000000006</v>
      </c>
      <c r="EY7" s="52"/>
      <c r="EZ7" s="53">
        <f>EZ8</f>
        <v>66464070</v>
      </c>
      <c r="FA7" s="53">
        <f t="shared" ref="FA7:FI7" si="29">FA8</f>
        <v>66676176</v>
      </c>
      <c r="FB7" s="53">
        <f t="shared" si="29"/>
        <v>67591317</v>
      </c>
      <c r="FC7" s="53">
        <f t="shared" si="29"/>
        <v>68074734</v>
      </c>
      <c r="FD7" s="53">
        <f t="shared" si="29"/>
        <v>68268025</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232211</v>
      </c>
      <c r="D8" s="55">
        <v>46</v>
      </c>
      <c r="E8" s="55">
        <v>6</v>
      </c>
      <c r="F8" s="55">
        <v>0</v>
      </c>
      <c r="G8" s="55">
        <v>1</v>
      </c>
      <c r="H8" s="55" t="s">
        <v>164</v>
      </c>
      <c r="I8" s="55" t="s">
        <v>165</v>
      </c>
      <c r="J8" s="55" t="s">
        <v>166</v>
      </c>
      <c r="K8" s="55" t="s">
        <v>167</v>
      </c>
      <c r="L8" s="55" t="s">
        <v>168</v>
      </c>
      <c r="M8" s="55" t="s">
        <v>169</v>
      </c>
      <c r="N8" s="55" t="s">
        <v>170</v>
      </c>
      <c r="O8" s="55" t="s">
        <v>171</v>
      </c>
      <c r="P8" s="55" t="s">
        <v>172</v>
      </c>
      <c r="Q8" s="56">
        <v>22</v>
      </c>
      <c r="R8" s="55" t="s">
        <v>173</v>
      </c>
      <c r="S8" s="55" t="s">
        <v>174</v>
      </c>
      <c r="T8" s="55" t="s">
        <v>175</v>
      </c>
      <c r="U8" s="56">
        <v>42375</v>
      </c>
      <c r="V8" s="56">
        <v>24006</v>
      </c>
      <c r="W8" s="55" t="s">
        <v>40</v>
      </c>
      <c r="X8" s="55" t="s">
        <v>176</v>
      </c>
      <c r="Y8" s="57" t="s">
        <v>177</v>
      </c>
      <c r="Z8" s="56">
        <v>199</v>
      </c>
      <c r="AA8" s="56" t="s">
        <v>40</v>
      </c>
      <c r="AB8" s="56" t="s">
        <v>40</v>
      </c>
      <c r="AC8" s="56" t="s">
        <v>40</v>
      </c>
      <c r="AD8" s="56" t="s">
        <v>40</v>
      </c>
      <c r="AE8" s="56">
        <v>199</v>
      </c>
      <c r="AF8" s="56">
        <v>123</v>
      </c>
      <c r="AG8" s="56" t="s">
        <v>40</v>
      </c>
      <c r="AH8" s="56">
        <v>123</v>
      </c>
      <c r="AI8" s="58">
        <v>100.7</v>
      </c>
      <c r="AJ8" s="58">
        <v>117.8</v>
      </c>
      <c r="AK8" s="58">
        <v>108</v>
      </c>
      <c r="AL8" s="58">
        <v>97.9</v>
      </c>
      <c r="AM8" s="58">
        <v>91.9</v>
      </c>
      <c r="AN8" s="58">
        <v>100.6</v>
      </c>
      <c r="AO8" s="58">
        <v>105.9</v>
      </c>
      <c r="AP8" s="58">
        <v>104.3</v>
      </c>
      <c r="AQ8" s="58">
        <v>96.3</v>
      </c>
      <c r="AR8" s="58">
        <v>93</v>
      </c>
      <c r="AS8" s="58">
        <v>93.7</v>
      </c>
      <c r="AT8" s="58">
        <v>78.099999999999994</v>
      </c>
      <c r="AU8" s="58">
        <v>74.7</v>
      </c>
      <c r="AV8" s="58">
        <v>79.599999999999994</v>
      </c>
      <c r="AW8" s="58">
        <v>77.099999999999994</v>
      </c>
      <c r="AX8" s="58">
        <v>71.2</v>
      </c>
      <c r="AY8" s="58">
        <v>80.7</v>
      </c>
      <c r="AZ8" s="58">
        <v>82.2</v>
      </c>
      <c r="BA8" s="58">
        <v>81.7</v>
      </c>
      <c r="BB8" s="58">
        <v>81</v>
      </c>
      <c r="BC8" s="58">
        <v>79.7</v>
      </c>
      <c r="BD8" s="58">
        <v>85.2</v>
      </c>
      <c r="BE8" s="59">
        <v>77.900000000000006</v>
      </c>
      <c r="BF8" s="59">
        <v>74.099999999999994</v>
      </c>
      <c r="BG8" s="59">
        <v>79</v>
      </c>
      <c r="BH8" s="59">
        <v>76.3</v>
      </c>
      <c r="BI8" s="59">
        <v>70.400000000000006</v>
      </c>
      <c r="BJ8" s="59">
        <v>77.099999999999994</v>
      </c>
      <c r="BK8" s="59">
        <v>78.599999999999994</v>
      </c>
      <c r="BL8" s="59">
        <v>78.099999999999994</v>
      </c>
      <c r="BM8" s="59">
        <v>77.5</v>
      </c>
      <c r="BN8" s="59">
        <v>76</v>
      </c>
      <c r="BO8" s="59">
        <v>82.6</v>
      </c>
      <c r="BP8" s="58">
        <v>48.7</v>
      </c>
      <c r="BQ8" s="58">
        <v>46.9</v>
      </c>
      <c r="BR8" s="58">
        <v>48.3</v>
      </c>
      <c r="BS8" s="58">
        <v>48</v>
      </c>
      <c r="BT8" s="58">
        <v>45.3</v>
      </c>
      <c r="BU8" s="58">
        <v>65.8</v>
      </c>
      <c r="BV8" s="58">
        <v>65</v>
      </c>
      <c r="BW8" s="58">
        <v>63.3</v>
      </c>
      <c r="BX8" s="58">
        <v>64.7</v>
      </c>
      <c r="BY8" s="58">
        <v>67.900000000000006</v>
      </c>
      <c r="BZ8" s="58">
        <v>70.7</v>
      </c>
      <c r="CA8" s="59">
        <v>42899</v>
      </c>
      <c r="CB8" s="59">
        <v>41509</v>
      </c>
      <c r="CC8" s="59">
        <v>48871</v>
      </c>
      <c r="CD8" s="59">
        <v>46158</v>
      </c>
      <c r="CE8" s="59">
        <v>45866</v>
      </c>
      <c r="CF8" s="59">
        <v>37855</v>
      </c>
      <c r="CG8" s="59">
        <v>39289</v>
      </c>
      <c r="CH8" s="59">
        <v>40846</v>
      </c>
      <c r="CI8" s="59">
        <v>41075</v>
      </c>
      <c r="CJ8" s="59">
        <v>41859</v>
      </c>
      <c r="CK8" s="58">
        <v>63608</v>
      </c>
      <c r="CL8" s="59">
        <v>15921</v>
      </c>
      <c r="CM8" s="59">
        <v>16255</v>
      </c>
      <c r="CN8" s="59">
        <v>17407</v>
      </c>
      <c r="CO8" s="59">
        <v>17414</v>
      </c>
      <c r="CP8" s="59">
        <v>16836</v>
      </c>
      <c r="CQ8" s="59">
        <v>11234</v>
      </c>
      <c r="CR8" s="59">
        <v>11512</v>
      </c>
      <c r="CS8" s="59">
        <v>11831</v>
      </c>
      <c r="CT8" s="59">
        <v>11652</v>
      </c>
      <c r="CU8" s="59">
        <v>11744</v>
      </c>
      <c r="CV8" s="58">
        <v>18510</v>
      </c>
      <c r="CW8" s="59">
        <v>79.599999999999994</v>
      </c>
      <c r="CX8" s="59">
        <v>82.2</v>
      </c>
      <c r="CY8" s="59">
        <v>73.8</v>
      </c>
      <c r="CZ8" s="59">
        <v>75.3</v>
      </c>
      <c r="DA8" s="59">
        <v>85.1</v>
      </c>
      <c r="DB8" s="59">
        <v>68.5</v>
      </c>
      <c r="DC8" s="59">
        <v>67.099999999999994</v>
      </c>
      <c r="DD8" s="59">
        <v>66.900000000000006</v>
      </c>
      <c r="DE8" s="59">
        <v>68.099999999999994</v>
      </c>
      <c r="DF8" s="59">
        <v>69.2</v>
      </c>
      <c r="DG8" s="59">
        <v>57.7</v>
      </c>
      <c r="DH8" s="59">
        <v>15.3</v>
      </c>
      <c r="DI8" s="59">
        <v>16.600000000000001</v>
      </c>
      <c r="DJ8" s="59">
        <v>17.899999999999999</v>
      </c>
      <c r="DK8" s="59">
        <v>20</v>
      </c>
      <c r="DL8" s="59">
        <v>19.899999999999999</v>
      </c>
      <c r="DM8" s="59">
        <v>17.5</v>
      </c>
      <c r="DN8" s="59">
        <v>17.3</v>
      </c>
      <c r="DO8" s="59">
        <v>17.899999999999999</v>
      </c>
      <c r="DP8" s="59">
        <v>18</v>
      </c>
      <c r="DQ8" s="59">
        <v>18.100000000000001</v>
      </c>
      <c r="DR8" s="59">
        <v>26.7</v>
      </c>
      <c r="DS8" s="59">
        <v>103.4</v>
      </c>
      <c r="DT8" s="59">
        <v>80.7</v>
      </c>
      <c r="DU8" s="59">
        <v>59.8</v>
      </c>
      <c r="DV8" s="59">
        <v>64.5</v>
      </c>
      <c r="DW8" s="59">
        <v>79.900000000000006</v>
      </c>
      <c r="DX8" s="59">
        <v>124.2</v>
      </c>
      <c r="DY8" s="59">
        <v>121.6</v>
      </c>
      <c r="DZ8" s="59">
        <v>118.9</v>
      </c>
      <c r="EA8" s="59">
        <v>121.9</v>
      </c>
      <c r="EB8" s="59">
        <v>114.5</v>
      </c>
      <c r="EC8" s="59">
        <v>54.3</v>
      </c>
      <c r="ED8" s="58">
        <v>76.900000000000006</v>
      </c>
      <c r="EE8" s="58">
        <v>78.099999999999994</v>
      </c>
      <c r="EF8" s="58">
        <v>78.900000000000006</v>
      </c>
      <c r="EG8" s="58">
        <v>80.400000000000006</v>
      </c>
      <c r="EH8" s="58">
        <v>81.599999999999994</v>
      </c>
      <c r="EI8" s="58">
        <v>56.9</v>
      </c>
      <c r="EJ8" s="58">
        <v>58.1</v>
      </c>
      <c r="EK8" s="58">
        <v>59.4</v>
      </c>
      <c r="EL8" s="58">
        <v>59.1</v>
      </c>
      <c r="EM8" s="58">
        <v>60</v>
      </c>
      <c r="EN8" s="58">
        <v>58</v>
      </c>
      <c r="EO8" s="58">
        <v>73.599999999999994</v>
      </c>
      <c r="EP8" s="58">
        <v>75.3</v>
      </c>
      <c r="EQ8" s="58">
        <v>79.099999999999994</v>
      </c>
      <c r="ER8" s="58">
        <v>82</v>
      </c>
      <c r="ES8" s="58">
        <v>82.8</v>
      </c>
      <c r="ET8" s="58">
        <v>72.900000000000006</v>
      </c>
      <c r="EU8" s="58">
        <v>73.900000000000006</v>
      </c>
      <c r="EV8" s="58">
        <v>74.3</v>
      </c>
      <c r="EW8" s="58">
        <v>72.2</v>
      </c>
      <c r="EX8" s="58">
        <v>72.400000000000006</v>
      </c>
      <c r="EY8" s="58">
        <v>70.8</v>
      </c>
      <c r="EZ8" s="59">
        <v>66464070</v>
      </c>
      <c r="FA8" s="59">
        <v>66676176</v>
      </c>
      <c r="FB8" s="59">
        <v>67591317</v>
      </c>
      <c r="FC8" s="59">
        <v>68074734</v>
      </c>
      <c r="FD8" s="59">
        <v>68268025</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2026-02-17T02:23:40Z</cp:lastPrinted>
  <dcterms:created xsi:type="dcterms:W3CDTF">2025-12-15T04:58:12Z</dcterms:created>
  <dcterms:modified xsi:type="dcterms:W3CDTF">2026-02-17T02:23:54Z</dcterms:modified>
  <cp:category/>
</cp:coreProperties>
</file>