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0876BDF2-263B-4787-9268-8E35909B0FD0}" xr6:coauthVersionLast="47" xr6:coauthVersionMax="47" xr10:uidLastSave="{00000000-0000-0000-0000-000000000000}"/>
  <workbookProtection workbookAlgorithmName="SHA-512" workbookHashValue="JMrhQMw8aaMHHpsG0y2YSHrWWOWhlVJ+5uPj220YQabWp8OhgTeEBYfFVLttzoFqQ8fONGzwBC5SkdtV9w6mOQ==" workbookSaltValue="/2ZdMZjRI+qAgUMH/GSMzQ=="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P6" i="5"/>
  <c r="P10" i="4" s="1"/>
  <c r="O6" i="5"/>
  <c r="I10" i="4" s="1"/>
  <c r="N6" i="5"/>
  <c r="B10" i="4" s="1"/>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E85" i="4"/>
  <c r="BB10" i="4"/>
  <c r="W10" i="4"/>
  <c r="W8" i="4"/>
  <c r="B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<sst xmlns="http://schemas.openxmlformats.org/spreadsheetml/2006/main" count="231" uniqueCount="116">
  <si>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</si>
  <si>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</si>
  <si>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</si>
  <si>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</si>
  <si>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</si>
  <si>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</si>
  <si>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</si>
  <si>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</si>
  <si>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</si>
  <si>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</si>
  <si>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</si>
  <si>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</si>
  <si>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</si>
  <si>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</si>
  <si>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</si>
  <si>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</si>
  <si>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</si>
  <si>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</si>
  <si>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</si>
  <si>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</si>
  <si>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</si>
  <si>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</si>
  <si>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</si>
  <si>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</si>
  <si>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</si>
  <si>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</si>
  <si>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</si>
  <si>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</si>
  <si>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</si>
  <si>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</si>
  <si>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</si>
  <si>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</si>
  <si>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</si>
  <si>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</si>
  <si>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</si>
  <si>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</si>
  <si>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</si>
  <si>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</si>
  <si>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</si>
  <si>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</si>
  <si>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</si>
  <si>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</si>
  <si>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</si>
  <si>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</si>
  <si>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</si>
  <si>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</si>
  <si>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</si>
  <si>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</si>
  <si>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</si>
  <si>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</si>
  <si>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</si>
  <si>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</si>
  <si>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</si>
  <si>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</si>
  <si>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</si>
  <si>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</si>
  <si>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</si>
  <si>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</si>
  <si>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</si>
  <si>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</si>
  <si>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</si>
  <si>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</si>
  <si>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</si>
  <si>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</si>
  <si>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</si>
  <si>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</si>
  <si>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</si>
  <si>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</si>
  <si>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</si>
  <si>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</si>
  <si>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</si>
  <si>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</si>
  <si>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</si>
  <si>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</si>
  <si>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</si>
  <si>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</si>
  <si>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</si>
  <si>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</si>
  <si>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</si>
  <si>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</si>
  <si>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</si>
  <si>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</si>
  <si>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</si>
  <si>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</si>
  <si>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</si>
  <si>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</si>
  <si>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</si>
  <si>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</si>
  <si>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</si>
  <si>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</si>
  <si>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</si>
  <si>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</si>
  <si>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</si>
  <si>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</si>
  <si>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</si>
  <si>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</si>
  <si>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豊橋市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</si>
  <si>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</si>
  <si>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</si>
  <si>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</si>
  <si>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</si>
  <si>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</si>
  <si>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</si>
  <si>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</si>
  <si>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</si>
  <si>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</si>
  <si>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</si>
  <si>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</si>
  <si>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</si>
  <si>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</si>
  <si>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</si>
  <si>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</si>
  <si>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</si>
  <si>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本市の下水道事業は、処理場を有する全国4番目の都市として昭和10年に野田処理場が運転を開始した歴史を有し、老朽化した資産・管渠を多く保有しているため、①有形固定資産減価償却率や②管渠老朽化率がともに類似団体平均値と比べ高くなっている。耐震診断に基づく施設の耐震化や老朽化した施設の計画的な更新と適切な維持管理による長寿命化を図ることが重要な課題となっていることから、今後も施設の修繕・改良・更新を計画的に推進する。
・③管渠改善率は令和5年度と比べ0.11ポイント上昇し、類似団体平均値と比べ高い水準となった。管渠施設の計画的な修繕・改良・更新を行っており、1年間の修繕・改良・更新管渠延長が令和5年度と比べ増加したためである。今後も計画に基づき、維持修繕・改築更新を継続して行っていく予定である。
</t>
    <rPh sb="217" eb="219">
      <t>レイワ</t>
    </rPh>
    <rPh sb="220" eb="221">
      <t>ネン</t>
    </rPh>
    <rPh sb="221" eb="222">
      <t>ド</t>
    </rPh>
    <rPh sb="223" eb="224">
      <t>クラ</t>
    </rPh>
    <rPh sb="233" eb="235">
      <t>ジョウショウ</t>
    </rPh>
    <rPh sb="247" eb="248">
      <t>タカ</t>
    </rPh>
    <rPh sb="256" eb="258">
      <t>カンキョ</t>
    </rPh>
    <rPh sb="258" eb="260">
      <t>シセツ</t>
    </rPh>
    <rPh sb="261" eb="264">
      <t>ケイカクテキ</t>
    </rPh>
    <rPh sb="265" eb="267">
      <t>シュウゼン</t>
    </rPh>
    <rPh sb="268" eb="270">
      <t>カイリョウ</t>
    </rPh>
    <rPh sb="271" eb="273">
      <t>コウシン</t>
    </rPh>
    <rPh sb="274" eb="275">
      <t>オコナ</t>
    </rPh>
    <rPh sb="297" eb="299">
      <t>レイワ</t>
    </rPh>
    <rPh sb="300" eb="302">
      <t>ネンド</t>
    </rPh>
    <rPh sb="303" eb="304">
      <t>クラ</t>
    </rPh>
    <rPh sb="305" eb="307">
      <t>ゾウカ</t>
    </rPh>
    <rPh sb="315" eb="317">
      <t>コンゴ</t>
    </rPh>
    <rPh sb="318" eb="320">
      <t>ケイカク</t>
    </rPh>
    <rPh sb="321" eb="322">
      <t>モト</t>
    </rPh>
    <rPh sb="325" eb="327">
      <t>イジ</t>
    </rPh>
    <rPh sb="327" eb="329">
      <t>シュウゼン</t>
    </rPh>
    <rPh sb="330" eb="332">
      <t>カイチク</t>
    </rPh>
    <rPh sb="332" eb="334">
      <t>コウシン</t>
    </rPh>
    <rPh sb="335" eb="337">
      <t>ケイゾク</t>
    </rPh>
    <rPh sb="339" eb="340">
      <t>オコナ</t>
    </rPh>
    <rPh sb="344" eb="346">
      <t>ヨテイ</t>
    </rPh>
    <phoneticPr fontId="4"/>
  </si>
  <si>
    <t>・経営の健全性・効率性については、令和6年度決算は令和5年度に引き続き経常黒字となったが、今後も人口減少や節水機器の普及等により、使用料の増加が見込めないため、厳しい経営環境が続くことが予想される。老朽化した施設の長寿命化や更新投資も必要なことから、国庫補助金等の獲得、水洗化率の向上等による収入の確保に努めるとともに、事業運営の効率化等による総コストの縮減を図り、更なる経営安定化と、事業の着実な推進を目指す。
・老朽化の状況については、今後管渠・施設の経過年数が増えていくことを踏まえて、長寿命化や更新投資を計画的に実施していく必要がある。
・経営戦略については、令和2年度に策定済みとなっており、令和7年度に見直し予定である。</t>
    <rPh sb="17" eb="19">
      <t>レイワ</t>
    </rPh>
    <rPh sb="25" eb="27">
      <t>レイワ</t>
    </rPh>
    <rPh sb="65" eb="68">
      <t>シヨウリョウ</t>
    </rPh>
    <rPh sb="69" eb="71">
      <t>ゾウカ</t>
    </rPh>
    <rPh sb="72" eb="74">
      <t>ミコ</t>
    </rPh>
    <rPh sb="225" eb="227">
      <t>シセツ</t>
    </rPh>
    <rPh sb="229" eb="231">
      <t>ヘイセイ</t>
    </rPh>
    <rPh sb="233" eb="234">
      <t>ネン</t>
    </rPh>
    <rPh sb="234" eb="235">
      <t>ド</t>
    </rPh>
    <rPh sb="236" eb="237">
      <t>クラ</t>
    </rPh>
    <rPh sb="243" eb="245">
      <t>カコウ</t>
    </rPh>
    <rPh sb="301" eb="303">
      <t>レイワ</t>
    </rPh>
    <rPh sb="304" eb="305">
      <t>ネン</t>
    </rPh>
    <rPh sb="305" eb="306">
      <t>ド</t>
    </rPh>
    <rPh sb="307" eb="309">
      <t>ミナオ</t>
    </rPh>
    <rPh sb="310" eb="312">
      <t>ヨテイ</t>
    </rPh>
    <phoneticPr fontId="4"/>
  </si>
  <si>
    <t>・①経常収支比率は、令和5年度と比べ0.04ポイント上昇した。主な要因は、減価償却費の増により経常費用は増となったものの、雨水処理負担金等の増加により経常収益が上回ったためである。類似団体平均値を下回っているため、事業運営の効率化を図り、安定した経営に努める。
・③流動比率は、令和5年度と比べ3.76ポイント上昇し、類似団体平均値と比べて高い水準である。引き続き支払能力を高めるべく経営改善を図る。
・④企業債残高対事業規模比率は類似団体平均値と比べて低い水準である。今後も豊橋市上下水道ビジョンに基づき計画的に企業債の借入を行い適切な水準を維持していく必要がある。
・⑤経費回収率は、令和5年度と比べ0.44ポイント減少した。主な要因は、ポンプ場費の増に伴い汚水処理費用が増加したためであるものの、類似団体平均値と比べて高い水準である。
・⑥汚水処理原価は、令和5年度と比べ0.80円増加し、類似団体平均値より高い水準に転じた。主な要因は、ポンプ場費の増に伴い汚水処理費用が増加したためである。
・⑦施設利用率は、令和5年度と比べ1.98ポイント上昇し、類似団体平均値と比べて高い水準である。今後も施設の利用状況を踏まえた規模の適正化について検討を進め、⑧水洗化率についても更なる向上に努める。</t>
    <rPh sb="10" eb="12">
      <t>レイワ</t>
    </rPh>
    <rPh sb="14" eb="15">
      <t>ド</t>
    </rPh>
    <rPh sb="26" eb="28">
      <t>ジョウショウ</t>
    </rPh>
    <rPh sb="31" eb="32">
      <t>オモ</t>
    </rPh>
    <rPh sb="33" eb="35">
      <t>ヨウイン</t>
    </rPh>
    <rPh sb="37" eb="42">
      <t>ゲンカショウキャクヒ</t>
    </rPh>
    <rPh sb="43" eb="44">
      <t>ゾウ</t>
    </rPh>
    <rPh sb="47" eb="51">
      <t>ケイジョウヒヨウ</t>
    </rPh>
    <rPh sb="52" eb="53">
      <t>ゾウ</t>
    </rPh>
    <rPh sb="61" eb="68">
      <t>ウスイショリフタンキン</t>
    </rPh>
    <rPh sb="68" eb="69">
      <t>トウ</t>
    </rPh>
    <rPh sb="70" eb="72">
      <t>ゾウカ</t>
    </rPh>
    <rPh sb="75" eb="79">
      <t>ケイジョウシュウエキ</t>
    </rPh>
    <rPh sb="80" eb="82">
      <t>ウワマワ</t>
    </rPh>
    <rPh sb="90" eb="92">
      <t>ルイジ</t>
    </rPh>
    <rPh sb="92" eb="94">
      <t>ダンタイ</t>
    </rPh>
    <rPh sb="94" eb="96">
      <t>ヘイキン</t>
    </rPh>
    <rPh sb="96" eb="97">
      <t>チ</t>
    </rPh>
    <rPh sb="98" eb="100">
      <t>シタマワ</t>
    </rPh>
    <rPh sb="116" eb="117">
      <t>ハカ</t>
    </rPh>
    <rPh sb="126" eb="127">
      <t>ツト</t>
    </rPh>
    <rPh sb="159" eb="163">
      <t>ルイジダンタイ</t>
    </rPh>
    <rPh sb="178" eb="179">
      <t>ヒ</t>
    </rPh>
    <rPh sb="180" eb="181">
      <t>ツヅ</t>
    </rPh>
    <rPh sb="203" eb="206">
      <t>キギョウサイ</t>
    </rPh>
    <rPh sb="206" eb="208">
      <t>ザンダカ</t>
    </rPh>
    <rPh sb="208" eb="209">
      <t>タイ</t>
    </rPh>
    <rPh sb="209" eb="213">
      <t>ジギョウキボ</t>
    </rPh>
    <rPh sb="213" eb="215">
      <t>ヒリツ</t>
    </rPh>
    <rPh sb="216" eb="220">
      <t>ルイジダンタイ</t>
    </rPh>
    <rPh sb="220" eb="223">
      <t>ヘイキンチ</t>
    </rPh>
    <rPh sb="224" eb="225">
      <t>クラ</t>
    </rPh>
    <rPh sb="227" eb="228">
      <t>ヒク</t>
    </rPh>
    <rPh sb="229" eb="231">
      <t>スイジュン</t>
    </rPh>
    <rPh sb="235" eb="237">
      <t>コンゴ</t>
    </rPh>
    <rPh sb="261" eb="263">
      <t>カリイレ</t>
    </rPh>
    <rPh sb="266" eb="268">
      <t>テキセツ</t>
    </rPh>
    <rPh sb="269" eb="271">
      <t>スイジュン</t>
    </rPh>
    <rPh sb="272" eb="274">
      <t>イジ</t>
    </rPh>
    <rPh sb="278" eb="280">
      <t>ヒツヨウ</t>
    </rPh>
    <rPh sb="294" eb="296">
      <t>レイワ</t>
    </rPh>
    <rPh sb="298" eb="299">
      <t>ド</t>
    </rPh>
    <rPh sb="300" eb="301">
      <t>クラ</t>
    </rPh>
    <rPh sb="310" eb="312">
      <t>ゲンショウ</t>
    </rPh>
    <rPh sb="351" eb="355">
      <t>ルイジダンタイ</t>
    </rPh>
    <rPh sb="355" eb="358">
      <t>ヘイキンチ</t>
    </rPh>
    <rPh sb="381" eb="383">
      <t>レイワ</t>
    </rPh>
    <rPh sb="385" eb="386">
      <t>ド</t>
    </rPh>
    <rPh sb="387" eb="388">
      <t>クラ</t>
    </rPh>
    <rPh sb="394" eb="396">
      <t>ゾウカ</t>
    </rPh>
    <rPh sb="398" eb="402">
      <t>ルイジダンタイ</t>
    </rPh>
    <rPh sb="407" eb="408">
      <t>タカ</t>
    </rPh>
    <rPh sb="412" eb="413">
      <t>テン</t>
    </rPh>
    <rPh sb="425" eb="427">
      <t>ジョウヒ</t>
    </rPh>
    <rPh sb="428" eb="429">
      <t>ゾウ</t>
    </rPh>
    <rPh sb="430" eb="431">
      <t>トモナ</t>
    </rPh>
    <rPh sb="432" eb="436">
      <t>オスイショリ</t>
    </rPh>
    <rPh sb="436" eb="438">
      <t>ヒヨウ</t>
    </rPh>
    <rPh sb="439" eb="441">
      <t>ゾウカ</t>
    </rPh>
    <rPh sb="459" eb="461">
      <t>レイワ</t>
    </rPh>
    <rPh sb="462" eb="464">
      <t>ネンド</t>
    </rPh>
    <rPh sb="465" eb="466">
      <t>クラ</t>
    </rPh>
    <rPh sb="475" eb="477">
      <t>ジョウショウ</t>
    </rPh>
    <rPh sb="479" eb="483">
      <t>ルイジダンタイ</t>
    </rPh>
    <rPh sb="487" eb="488">
      <t>クラ</t>
    </rPh>
    <rPh sb="490" eb="491">
      <t>タカ</t>
    </rPh>
    <rPh sb="492" eb="494">
      <t>スイジュン</t>
    </rPh>
    <rPh sb="498" eb="500">
      <t>コンゴ</t>
    </rPh>
    <rPh sb="509" eb="510">
      <t>フ</t>
    </rPh>
    <rPh sb="516" eb="519">
      <t>テキセイカ</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</si>
</sst>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0.13</c:v>
                </c:pt>
                <c:pt idx="1">
                  <c:v>0.12</c:v>
                </c:pt>
                <c:pt idx="2">
                  <c:v>0.19</c:v>
                </c:pt>
                <c:pt idx="3">
                  <c:v>0.6</c:v>
                </c:pt>
                <c:pt idx="4">
                  <c:v>0.71</c:v>
                </c:pt>
              </c:numCache>
            </c:numRef>
          </c:val>
          <c:extLst>
            <c:ext xmlns:c16="http://schemas.microsoft.com/office/drawing/2014/chart" uri="{C3380CC4-5D6E-409C-BE32-E72D297353CC}">
              <c16:uniqueId val="{00000000-281B-463D-A8F4-5635F502721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281B-463D-A8F4-5635F502721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52.79</c:v>
                </c:pt>
                <c:pt idx="1">
                  <c:v>52.78</c:v>
                </c:pt>
                <c:pt idx="2">
                  <c:v>53.34</c:v>
                </c:pt>
                <c:pt idx="3">
                  <c:v>62.86</c:v>
                </c:pt>
                <c:pt idx="4">
                  <c:v>64.84</c:v>
                </c:pt>
              </c:numCache>
            </c:numRef>
          </c:val>
          <c:extLst>
            <c:ext xmlns:c16="http://schemas.microsoft.com/office/drawing/2014/chart" uri="{C3380CC4-5D6E-409C-BE32-E72D297353CC}">
              <c16:uniqueId val="{00000000-55AB-4260-ACFC-D173E90D99C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55AB-4260-ACFC-D173E90D99C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97.36</c:v>
                </c:pt>
                <c:pt idx="1">
                  <c:v>97.43</c:v>
                </c:pt>
                <c:pt idx="2">
                  <c:v>97.49</c:v>
                </c:pt>
                <c:pt idx="3">
                  <c:v>97.57</c:v>
                </c:pt>
                <c:pt idx="4">
                  <c:v>97.55</c:v>
                </c:pt>
              </c:numCache>
            </c:numRef>
          </c:val>
          <c:extLst>
            <c:ext xmlns:c16="http://schemas.microsoft.com/office/drawing/2014/chart" uri="{C3380CC4-5D6E-409C-BE32-E72D297353CC}">
              <c16:uniqueId val="{00000000-4E4F-475E-BF80-9AF85C56232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4E4F-475E-BF80-9AF85C56232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110.21</c:v>
                </c:pt>
                <c:pt idx="1">
                  <c:v>110.37</c:v>
                </c:pt>
                <c:pt idx="2">
                  <c:v>106.68</c:v>
                </c:pt>
                <c:pt idx="3">
                  <c:v>104.12</c:v>
                </c:pt>
                <c:pt idx="4">
                  <c:v>104.16</c:v>
                </c:pt>
              </c:numCache>
            </c:numRef>
          </c:val>
          <c:extLst>
            <c:ext xmlns:c16="http://schemas.microsoft.com/office/drawing/2014/chart" uri="{C3380CC4-5D6E-409C-BE32-E72D297353CC}">
              <c16:uniqueId val="{00000000-6FCF-4236-80F7-0DB74A5BE0C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6FCF-4236-80F7-0DB74A5BE0C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51.08</c:v>
                </c:pt>
                <c:pt idx="1">
                  <c:v>52.32</c:v>
                </c:pt>
                <c:pt idx="2">
                  <c:v>50.25</c:v>
                </c:pt>
                <c:pt idx="3">
                  <c:v>50.98</c:v>
                </c:pt>
                <c:pt idx="4">
                  <c:v>51.69</c:v>
                </c:pt>
              </c:numCache>
            </c:numRef>
          </c:val>
          <c:extLst>
            <c:ext xmlns:c16="http://schemas.microsoft.com/office/drawing/2014/chart" uri="{C3380CC4-5D6E-409C-BE32-E72D297353CC}">
              <c16:uniqueId val="{00000000-FD0A-4E6C-B9F1-C98AF0ED99C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FD0A-4E6C-B9F1-C98AF0ED99C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16.489999999999998</c:v>
                </c:pt>
                <c:pt idx="1">
                  <c:v>18.079999999999998</c:v>
                </c:pt>
                <c:pt idx="2">
                  <c:v>20.079999999999998</c:v>
                </c:pt>
                <c:pt idx="3">
                  <c:v>21.52</c:v>
                </c:pt>
                <c:pt idx="4">
                  <c:v>22.31</c:v>
                </c:pt>
              </c:numCache>
            </c:numRef>
          </c:val>
          <c:extLst>
            <c:ext xmlns:c16="http://schemas.microsoft.com/office/drawing/2014/chart" uri="{C3380CC4-5D6E-409C-BE32-E72D297353CC}">
              <c16:uniqueId val="{00000000-8BB8-497C-8D79-F4BC5C0E5CF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8BB8-497C-8D79-F4BC5C0E5CF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D9-4E41-8857-04230C93575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FCD9-4E41-8857-04230C93575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94.49</c:v>
                </c:pt>
                <c:pt idx="1">
                  <c:v>104.72</c:v>
                </c:pt>
                <c:pt idx="2">
                  <c:v>105.92</c:v>
                </c:pt>
                <c:pt idx="3">
                  <c:v>113.78</c:v>
                </c:pt>
                <c:pt idx="4">
                  <c:v>117.54</c:v>
                </c:pt>
              </c:numCache>
            </c:numRef>
          </c:val>
          <c:extLst>
            <c:ext xmlns:c16="http://schemas.microsoft.com/office/drawing/2014/chart" uri="{C3380CC4-5D6E-409C-BE32-E72D297353CC}">
              <c16:uniqueId val="{00000000-CBF4-4EB7-8E70-A95CE35B836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CBF4-4EB7-8E70-A95CE35B836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516.29999999999995</c:v>
                </c:pt>
                <c:pt idx="1">
                  <c:v>523.83000000000004</c:v>
                </c:pt>
                <c:pt idx="2">
                  <c:v>546.30999999999995</c:v>
                </c:pt>
                <c:pt idx="3">
                  <c:v>554.21</c:v>
                </c:pt>
                <c:pt idx="4">
                  <c:v>561.91999999999996</c:v>
                </c:pt>
              </c:numCache>
            </c:numRef>
          </c:val>
          <c:extLst>
            <c:ext xmlns:c16="http://schemas.microsoft.com/office/drawing/2014/chart" uri="{C3380CC4-5D6E-409C-BE32-E72D297353CC}">
              <c16:uniqueId val="{00000000-FC30-4E85-A107-400093CF501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FC30-4E85-A107-400093CF501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115.59</c:v>
                </c:pt>
                <c:pt idx="1">
                  <c:v>115.5</c:v>
                </c:pt>
                <c:pt idx="2">
                  <c:v>108.29</c:v>
                </c:pt>
                <c:pt idx="3">
                  <c:v>103.23</c:v>
                </c:pt>
                <c:pt idx="4">
                  <c:v>102.79</c:v>
                </c:pt>
              </c:numCache>
            </c:numRef>
          </c:val>
          <c:extLst>
            <c:ext xmlns:c16="http://schemas.microsoft.com/office/drawing/2014/chart" uri="{C3380CC4-5D6E-409C-BE32-E72D297353CC}">
              <c16:uniqueId val="{00000000-20D7-48C4-B3C8-8D767C96248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20D7-48C4-B3C8-8D767C96248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128.85</c:v>
                </c:pt>
                <c:pt idx="1">
                  <c:v>129.16999999999999</c:v>
                </c:pt>
                <c:pt idx="2">
                  <c:v>138.04</c:v>
                </c:pt>
                <c:pt idx="3">
                  <c:v>144.96</c:v>
                </c:pt>
                <c:pt idx="4">
                  <c:v>145.76</c:v>
                </c:pt>
              </c:numCache>
            </c:numRef>
          </c:val>
          <c:extLst>
            <c:ext xmlns:c16="http://schemas.microsoft.com/office/drawing/2014/chart" uri="{C3380CC4-5D6E-409C-BE32-E72D297353CC}">
              <c16:uniqueId val="{00000000-D526-431A-8AE3-DBD2C91B09F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D526-431A-8AE3-DBD2C91B09F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豊橋市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Ac1</v>
      </c>
      <c r="X8" s="64"/>
      <c r="Y8" s="64"/>
      <c r="Z8" s="64"/>
      <c r="AA8" s="64"/>
      <c r="AB8" s="64"/>
      <c r="AC8" s="64"/>
      <c r="AD8" s="65" t="str">
        <f>データ!$M$6</f>
        <v>自治体職員</v>
      </c>
      <c r="AE8" s="65"/>
      <c r="AF8" s="65"/>
      <c r="AG8" s="65"/>
      <c r="AH8" s="65"/>
      <c r="AI8" s="65"/>
      <c r="AJ8" s="65"/>
      <c r="AK8" s="3"/>
      <c r="AL8" s="44">
        <f>データ!S6</f>
        <v>366089</v>
      </c>
      <c r="AM8" s="44"/>
      <c r="AN8" s="44"/>
      <c r="AO8" s="44"/>
      <c r="AP8" s="44"/>
      <c r="AQ8" s="44"/>
      <c r="AR8" s="44"/>
      <c r="AS8" s="44"/>
      <c r="AT8" s="45">
        <f>データ!T6</f>
        <v>262.02</v>
      </c>
      <c r="AU8" s="45"/>
      <c r="AV8" s="45"/>
      <c r="AW8" s="45"/>
      <c r="AX8" s="45"/>
      <c r="AY8" s="45"/>
      <c r="AZ8" s="45"/>
      <c r="BA8" s="45"/>
      <c r="BB8" s="45">
        <f>データ!U6</f>
        <v>1397.18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68.63</v>
      </c>
      <c r="J10" s="45"/>
      <c r="K10" s="45"/>
      <c r="L10" s="45"/>
      <c r="M10" s="45"/>
      <c r="N10" s="45"/>
      <c r="O10" s="45"/>
      <c r="P10" s="45">
        <f>データ!P6</f>
        <v>71.78</v>
      </c>
      <c r="Q10" s="45"/>
      <c r="R10" s="45"/>
      <c r="S10" s="45"/>
      <c r="T10" s="45"/>
      <c r="U10" s="45"/>
      <c r="V10" s="45"/>
      <c r="W10" s="45">
        <f>データ!Q6</f>
        <v>73.3</v>
      </c>
      <c r="X10" s="45"/>
      <c r="Y10" s="45"/>
      <c r="Z10" s="45"/>
      <c r="AA10" s="45"/>
      <c r="AB10" s="45"/>
      <c r="AC10" s="45"/>
      <c r="AD10" s="44">
        <f>データ!R6</f>
        <v>2277</v>
      </c>
      <c r="AE10" s="44"/>
      <c r="AF10" s="44"/>
      <c r="AG10" s="44"/>
      <c r="AH10" s="44"/>
      <c r="AI10" s="44"/>
      <c r="AJ10" s="44"/>
      <c r="AK10" s="2"/>
      <c r="AL10" s="44">
        <f>データ!V6</f>
        <v>261800</v>
      </c>
      <c r="AM10" s="44"/>
      <c r="AN10" s="44"/>
      <c r="AO10" s="44"/>
      <c r="AP10" s="44"/>
      <c r="AQ10" s="44"/>
      <c r="AR10" s="44"/>
      <c r="AS10" s="44"/>
      <c r="AT10" s="45">
        <f>データ!W6</f>
        <v>45.13</v>
      </c>
      <c r="AU10" s="45"/>
      <c r="AV10" s="45"/>
      <c r="AW10" s="45"/>
      <c r="AX10" s="45"/>
      <c r="AY10" s="45"/>
      <c r="AZ10" s="45"/>
      <c r="BA10" s="45"/>
      <c r="BB10" s="45">
        <f>データ!X6</f>
        <v>5801.02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brsZ0VKtcIsIMtnFi1y1rvN0Wxa7urjPICQHT6WwC5Bku54QxSHTo3FoeyJejjUNSeFSTLKL8YWQN1zJtxvbdw==" saltValue="/509Wv1Y/6fwWlej/vsOH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232017</v>
      </c>
      <c r="D6" s="19">
        <f t="shared" si="3"/>
        <v>46</v>
      </c>
      <c r="E6" s="19">
        <f t="shared" si="3"/>
        <v>17</v>
      </c>
      <c r="F6" s="19">
        <f t="shared" si="3"/>
        <v>1</v>
      </c>
      <c r="G6" s="19">
        <f t="shared" si="3"/>
        <v>0</v>
      </c>
      <c r="H6" s="19" t="str">
        <f t="shared" si="3"/>
        <v>愛知県　豊橋市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68.63</v>
      </c>
      <c r="P6" s="20">
        <f t="shared" si="3"/>
        <v>71.78</v>
      </c>
      <c r="Q6" s="20">
        <f t="shared" si="3"/>
        <v>73.3</v>
      </c>
      <c r="R6" s="20">
        <f t="shared" si="3"/>
        <v>2277</v>
      </c>
      <c r="S6" s="20">
        <f t="shared" si="3"/>
        <v>366089</v>
      </c>
      <c r="T6" s="20">
        <f t="shared" si="3"/>
        <v>262.02</v>
      </c>
      <c r="U6" s="20">
        <f t="shared" si="3"/>
        <v>1397.18</v>
      </c>
      <c r="V6" s="20">
        <f t="shared" si="3"/>
        <v>261800</v>
      </c>
      <c r="W6" s="20">
        <f t="shared" si="3"/>
        <v>45.13</v>
      </c>
      <c r="X6" s="20">
        <f t="shared" si="3"/>
        <v>5801.02</v>
      </c>
      <c r="Y6" s="21">
        <f>IF(Y7="",NA(),Y7)</f>
        <v>110.21</v>
      </c>
      <c r="Z6" s="21">
        <f t="shared" ref="Z6:AH6" si="4">IF(Z7="",NA(),Z7)</f>
        <v>110.37</v>
      </c>
      <c r="AA6" s="21">
        <f t="shared" si="4"/>
        <v>106.68</v>
      </c>
      <c r="AB6" s="21">
        <f t="shared" si="4"/>
        <v>104.12</v>
      </c>
      <c r="AC6" s="21">
        <f t="shared" si="4"/>
        <v>104.16</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4.38</v>
      </c>
      <c r="AT6" s="20" t="str">
        <f>IF(AT7="","",IF(AT7="-","【-】","【"&amp;SUBSTITUTE(TEXT(AT7,"#,##0.00"),"-","△")&amp;"】"))</f>
        <v>【3.12】</v>
      </c>
      <c r="AU6" s="21">
        <f>IF(AU7="",NA(),AU7)</f>
        <v>94.49</v>
      </c>
      <c r="AV6" s="21">
        <f t="shared" ref="AV6:BD6" si="6">IF(AV7="",NA(),AV7)</f>
        <v>104.72</v>
      </c>
      <c r="AW6" s="21">
        <f t="shared" si="6"/>
        <v>105.92</v>
      </c>
      <c r="AX6" s="21">
        <f t="shared" si="6"/>
        <v>113.78</v>
      </c>
      <c r="AY6" s="21">
        <f t="shared" si="6"/>
        <v>117.54</v>
      </c>
      <c r="AZ6" s="21">
        <f t="shared" si="6"/>
        <v>72.930000000000007</v>
      </c>
      <c r="BA6" s="21">
        <f t="shared" si="6"/>
        <v>80.08</v>
      </c>
      <c r="BB6" s="21">
        <f t="shared" si="6"/>
        <v>87.33</v>
      </c>
      <c r="BC6" s="21">
        <f t="shared" si="6"/>
        <v>92.26</v>
      </c>
      <c r="BD6" s="21">
        <f t="shared" si="6"/>
        <v>99.9</v>
      </c>
      <c r="BE6" s="20" t="str">
        <f>IF(BE7="","",IF(BE7="-","【-】","【"&amp;SUBSTITUTE(TEXT(BE7,"#,##0.00"),"-","△")&amp;"】"))</f>
        <v>【82.75】</v>
      </c>
      <c r="BF6" s="21">
        <f>IF(BF7="",NA(),BF7)</f>
        <v>516.29999999999995</v>
      </c>
      <c r="BG6" s="21">
        <f t="shared" ref="BG6:BO6" si="7">IF(BG7="",NA(),BG7)</f>
        <v>523.83000000000004</v>
      </c>
      <c r="BH6" s="21">
        <f t="shared" si="7"/>
        <v>546.30999999999995</v>
      </c>
      <c r="BI6" s="21">
        <f t="shared" si="7"/>
        <v>554.21</v>
      </c>
      <c r="BJ6" s="21">
        <f t="shared" si="7"/>
        <v>561.91999999999996</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115.59</v>
      </c>
      <c r="BR6" s="21">
        <f t="shared" ref="BR6:BZ6" si="8">IF(BR7="",NA(),BR7)</f>
        <v>115.5</v>
      </c>
      <c r="BS6" s="21">
        <f t="shared" si="8"/>
        <v>108.29</v>
      </c>
      <c r="BT6" s="21">
        <f t="shared" si="8"/>
        <v>103.23</v>
      </c>
      <c r="BU6" s="21">
        <f t="shared" si="8"/>
        <v>102.79</v>
      </c>
      <c r="BV6" s="21">
        <f t="shared" si="8"/>
        <v>98.61</v>
      </c>
      <c r="BW6" s="21">
        <f t="shared" si="8"/>
        <v>98.75</v>
      </c>
      <c r="BX6" s="21">
        <f t="shared" si="8"/>
        <v>98.36</v>
      </c>
      <c r="BY6" s="21">
        <f t="shared" si="8"/>
        <v>97.29</v>
      </c>
      <c r="BZ6" s="21">
        <f t="shared" si="8"/>
        <v>99.29</v>
      </c>
      <c r="CA6" s="20" t="str">
        <f>IF(CA7="","",IF(CA7="-","【-】","【"&amp;SUBSTITUTE(TEXT(CA7,"#,##0.00"),"-","△")&amp;"】"))</f>
        <v>【97.94】</v>
      </c>
      <c r="CB6" s="21">
        <f>IF(CB7="",NA(),CB7)</f>
        <v>128.85</v>
      </c>
      <c r="CC6" s="21">
        <f t="shared" ref="CC6:CK6" si="9">IF(CC7="",NA(),CC7)</f>
        <v>129.16999999999999</v>
      </c>
      <c r="CD6" s="21">
        <f t="shared" si="9"/>
        <v>138.04</v>
      </c>
      <c r="CE6" s="21">
        <f t="shared" si="9"/>
        <v>144.96</v>
      </c>
      <c r="CF6" s="21">
        <f t="shared" si="9"/>
        <v>145.76</v>
      </c>
      <c r="CG6" s="21">
        <f t="shared" si="9"/>
        <v>141.24</v>
      </c>
      <c r="CH6" s="21">
        <f t="shared" si="9"/>
        <v>142.03</v>
      </c>
      <c r="CI6" s="21">
        <f t="shared" si="9"/>
        <v>142.11000000000001</v>
      </c>
      <c r="CJ6" s="21">
        <f t="shared" si="9"/>
        <v>145.49</v>
      </c>
      <c r="CK6" s="21">
        <f t="shared" si="9"/>
        <v>144.28</v>
      </c>
      <c r="CL6" s="20" t="str">
        <f>IF(CL7="","",IF(CL7="-","【-】","【"&amp;SUBSTITUTE(TEXT(CL7,"#,##0.00"),"-","△")&amp;"】"))</f>
        <v>【140.98】</v>
      </c>
      <c r="CM6" s="21">
        <f>IF(CM7="",NA(),CM7)</f>
        <v>52.79</v>
      </c>
      <c r="CN6" s="21">
        <f t="shared" ref="CN6:CV6" si="10">IF(CN7="",NA(),CN7)</f>
        <v>52.78</v>
      </c>
      <c r="CO6" s="21">
        <f t="shared" si="10"/>
        <v>53.34</v>
      </c>
      <c r="CP6" s="21">
        <f t="shared" si="10"/>
        <v>62.86</v>
      </c>
      <c r="CQ6" s="21">
        <f t="shared" si="10"/>
        <v>64.84</v>
      </c>
      <c r="CR6" s="21">
        <f t="shared" si="10"/>
        <v>61.7</v>
      </c>
      <c r="CS6" s="21">
        <f t="shared" si="10"/>
        <v>63.04</v>
      </c>
      <c r="CT6" s="21">
        <f t="shared" si="10"/>
        <v>60.55</v>
      </c>
      <c r="CU6" s="21">
        <f t="shared" si="10"/>
        <v>61.49</v>
      </c>
      <c r="CV6" s="21">
        <f t="shared" si="10"/>
        <v>62.15</v>
      </c>
      <c r="CW6" s="20" t="str">
        <f>IF(CW7="","",IF(CW7="-","【-】","【"&amp;SUBSTITUTE(TEXT(CW7,"#,##0.00"),"-","△")&amp;"】"))</f>
        <v>【60.13】</v>
      </c>
      <c r="CX6" s="21">
        <f>IF(CX7="",NA(),CX7)</f>
        <v>97.36</v>
      </c>
      <c r="CY6" s="21">
        <f t="shared" ref="CY6:DG6" si="11">IF(CY7="",NA(),CY7)</f>
        <v>97.43</v>
      </c>
      <c r="CZ6" s="21">
        <f t="shared" si="11"/>
        <v>97.49</v>
      </c>
      <c r="DA6" s="21">
        <f t="shared" si="11"/>
        <v>97.57</v>
      </c>
      <c r="DB6" s="21">
        <f t="shared" si="11"/>
        <v>97.55</v>
      </c>
      <c r="DC6" s="21">
        <f t="shared" si="11"/>
        <v>94.56</v>
      </c>
      <c r="DD6" s="21">
        <f t="shared" si="11"/>
        <v>94.75</v>
      </c>
      <c r="DE6" s="21">
        <f t="shared" si="11"/>
        <v>94.92</v>
      </c>
      <c r="DF6" s="21">
        <f t="shared" si="11"/>
        <v>95.01</v>
      </c>
      <c r="DG6" s="21">
        <f t="shared" si="11"/>
        <v>94.96</v>
      </c>
      <c r="DH6" s="20" t="str">
        <f>IF(DH7="","",IF(DH7="-","【-】","【"&amp;SUBSTITUTE(TEXT(DH7,"#,##0.00"),"-","△")&amp;"】"))</f>
        <v>【96.00】</v>
      </c>
      <c r="DI6" s="21">
        <f>IF(DI7="",NA(),DI7)</f>
        <v>51.08</v>
      </c>
      <c r="DJ6" s="21">
        <f t="shared" ref="DJ6:DR6" si="12">IF(DJ7="",NA(),DJ7)</f>
        <v>52.32</v>
      </c>
      <c r="DK6" s="21">
        <f t="shared" si="12"/>
        <v>50.25</v>
      </c>
      <c r="DL6" s="21">
        <f t="shared" si="12"/>
        <v>50.98</v>
      </c>
      <c r="DM6" s="21">
        <f t="shared" si="12"/>
        <v>51.69</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1">
        <f>IF(DT7="",NA(),DT7)</f>
        <v>16.489999999999998</v>
      </c>
      <c r="DU6" s="21">
        <f t="shared" ref="DU6:EC6" si="13">IF(DU7="",NA(),DU7)</f>
        <v>18.079999999999998</v>
      </c>
      <c r="DV6" s="21">
        <f t="shared" si="13"/>
        <v>20.079999999999998</v>
      </c>
      <c r="DW6" s="21">
        <f t="shared" si="13"/>
        <v>21.52</v>
      </c>
      <c r="DX6" s="21">
        <f t="shared" si="13"/>
        <v>22.31</v>
      </c>
      <c r="DY6" s="21">
        <f t="shared" si="13"/>
        <v>5.64</v>
      </c>
      <c r="DZ6" s="21">
        <f t="shared" si="13"/>
        <v>6.43</v>
      </c>
      <c r="EA6" s="21">
        <f t="shared" si="13"/>
        <v>7.75</v>
      </c>
      <c r="EB6" s="21">
        <f t="shared" si="13"/>
        <v>9.44</v>
      </c>
      <c r="EC6" s="21">
        <f t="shared" si="13"/>
        <v>10.69</v>
      </c>
      <c r="ED6" s="20" t="str">
        <f>IF(ED7="","",IF(ED7="-","【-】","【"&amp;SUBSTITUTE(TEXT(ED7,"#,##0.00"),"-","△")&amp;"】"))</f>
        <v>【9.46】</v>
      </c>
      <c r="EE6" s="21">
        <f>IF(EE7="",NA(),EE7)</f>
        <v>0.13</v>
      </c>
      <c r="EF6" s="21">
        <f t="shared" ref="EF6:EN6" si="14">IF(EF7="",NA(),EF7)</f>
        <v>0.12</v>
      </c>
      <c r="EG6" s="21">
        <f t="shared" si="14"/>
        <v>0.19</v>
      </c>
      <c r="EH6" s="21">
        <f t="shared" si="14"/>
        <v>0.6</v>
      </c>
      <c r="EI6" s="21">
        <f t="shared" si="14"/>
        <v>0.71</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2">
      <c r="A7" s="14"/>
      <c r="B7" s="23">
        <v>2024</v>
      </c>
      <c r="C7" s="23">
        <v>232017</v>
      </c>
      <c r="D7" s="23">
        <v>46</v>
      </c>
      <c r="E7" s="23">
        <v>17</v>
      </c>
      <c r="F7" s="23">
        <v>1</v>
      </c>
      <c r="G7" s="23">
        <v>0</v>
      </c>
      <c r="H7" s="23" t="s">
        <v>96</v>
      </c>
      <c r="I7" s="23" t="s">
        <v>97</v>
      </c>
      <c r="J7" s="23" t="s">
        <v>98</v>
      </c>
      <c r="K7" s="23" t="s">
        <v>99</v>
      </c>
      <c r="L7" s="23" t="s">
        <v>100</v>
      </c>
      <c r="M7" s="23" t="s">
        <v>101</v>
      </c>
      <c r="N7" s="24" t="s">
        <v>102</v>
      </c>
      <c r="O7" s="24">
        <v>68.63</v>
      </c>
      <c r="P7" s="24">
        <v>71.78</v>
      </c>
      <c r="Q7" s="24">
        <v>73.3</v>
      </c>
      <c r="R7" s="24">
        <v>2277</v>
      </c>
      <c r="S7" s="24">
        <v>366089</v>
      </c>
      <c r="T7" s="24">
        <v>262.02</v>
      </c>
      <c r="U7" s="24">
        <v>1397.18</v>
      </c>
      <c r="V7" s="24">
        <v>261800</v>
      </c>
      <c r="W7" s="24">
        <v>45.13</v>
      </c>
      <c r="X7" s="24">
        <v>5801.02</v>
      </c>
      <c r="Y7" s="24">
        <v>110.21</v>
      </c>
      <c r="Z7" s="24">
        <v>110.37</v>
      </c>
      <c r="AA7" s="24">
        <v>106.68</v>
      </c>
      <c r="AB7" s="24">
        <v>104.12</v>
      </c>
      <c r="AC7" s="24">
        <v>104.16</v>
      </c>
      <c r="AD7" s="24">
        <v>106.55</v>
      </c>
      <c r="AE7" s="24">
        <v>106.01</v>
      </c>
      <c r="AF7" s="24">
        <v>105.5</v>
      </c>
      <c r="AG7" s="24">
        <v>105.24</v>
      </c>
      <c r="AH7" s="24">
        <v>105.55</v>
      </c>
      <c r="AI7" s="24">
        <v>105.36</v>
      </c>
      <c r="AJ7" s="24">
        <v>0</v>
      </c>
      <c r="AK7" s="24">
        <v>0</v>
      </c>
      <c r="AL7" s="24">
        <v>0</v>
      </c>
      <c r="AM7" s="24">
        <v>0</v>
      </c>
      <c r="AN7" s="24">
        <v>0</v>
      </c>
      <c r="AO7" s="24">
        <v>5.95</v>
      </c>
      <c r="AP7" s="24">
        <v>5.27</v>
      </c>
      <c r="AQ7" s="24">
        <v>4.83</v>
      </c>
      <c r="AR7" s="24">
        <v>4.5</v>
      </c>
      <c r="AS7" s="24">
        <v>4.38</v>
      </c>
      <c r="AT7" s="24">
        <v>3.12</v>
      </c>
      <c r="AU7" s="24">
        <v>94.49</v>
      </c>
      <c r="AV7" s="24">
        <v>104.72</v>
      </c>
      <c r="AW7" s="24">
        <v>105.92</v>
      </c>
      <c r="AX7" s="24">
        <v>113.78</v>
      </c>
      <c r="AY7" s="24">
        <v>117.54</v>
      </c>
      <c r="AZ7" s="24">
        <v>72.930000000000007</v>
      </c>
      <c r="BA7" s="24">
        <v>80.08</v>
      </c>
      <c r="BB7" s="24">
        <v>87.33</v>
      </c>
      <c r="BC7" s="24">
        <v>92.26</v>
      </c>
      <c r="BD7" s="24">
        <v>99.9</v>
      </c>
      <c r="BE7" s="24">
        <v>82.75</v>
      </c>
      <c r="BF7" s="24">
        <v>516.29999999999995</v>
      </c>
      <c r="BG7" s="24">
        <v>523.83000000000004</v>
      </c>
      <c r="BH7" s="24">
        <v>546.30999999999995</v>
      </c>
      <c r="BI7" s="24">
        <v>554.21</v>
      </c>
      <c r="BJ7" s="24">
        <v>561.91999999999996</v>
      </c>
      <c r="BK7" s="24">
        <v>730.52</v>
      </c>
      <c r="BL7" s="24">
        <v>672.33</v>
      </c>
      <c r="BM7" s="24">
        <v>668.8</v>
      </c>
      <c r="BN7" s="24">
        <v>652.79999999999995</v>
      </c>
      <c r="BO7" s="24">
        <v>624.62</v>
      </c>
      <c r="BP7" s="24">
        <v>602.55999999999995</v>
      </c>
      <c r="BQ7" s="24">
        <v>115.59</v>
      </c>
      <c r="BR7" s="24">
        <v>115.5</v>
      </c>
      <c r="BS7" s="24">
        <v>108.29</v>
      </c>
      <c r="BT7" s="24">
        <v>103.23</v>
      </c>
      <c r="BU7" s="24">
        <v>102.79</v>
      </c>
      <c r="BV7" s="24">
        <v>98.61</v>
      </c>
      <c r="BW7" s="24">
        <v>98.75</v>
      </c>
      <c r="BX7" s="24">
        <v>98.36</v>
      </c>
      <c r="BY7" s="24">
        <v>97.29</v>
      </c>
      <c r="BZ7" s="24">
        <v>99.29</v>
      </c>
      <c r="CA7" s="24">
        <v>97.94</v>
      </c>
      <c r="CB7" s="24">
        <v>128.85</v>
      </c>
      <c r="CC7" s="24">
        <v>129.16999999999999</v>
      </c>
      <c r="CD7" s="24">
        <v>138.04</v>
      </c>
      <c r="CE7" s="24">
        <v>144.96</v>
      </c>
      <c r="CF7" s="24">
        <v>145.76</v>
      </c>
      <c r="CG7" s="24">
        <v>141.24</v>
      </c>
      <c r="CH7" s="24">
        <v>142.03</v>
      </c>
      <c r="CI7" s="24">
        <v>142.11000000000001</v>
      </c>
      <c r="CJ7" s="24">
        <v>145.49</v>
      </c>
      <c r="CK7" s="24">
        <v>144.28</v>
      </c>
      <c r="CL7" s="24">
        <v>140.97999999999999</v>
      </c>
      <c r="CM7" s="24">
        <v>52.79</v>
      </c>
      <c r="CN7" s="24">
        <v>52.78</v>
      </c>
      <c r="CO7" s="24">
        <v>53.34</v>
      </c>
      <c r="CP7" s="24">
        <v>62.86</v>
      </c>
      <c r="CQ7" s="24">
        <v>64.84</v>
      </c>
      <c r="CR7" s="24">
        <v>61.7</v>
      </c>
      <c r="CS7" s="24">
        <v>63.04</v>
      </c>
      <c r="CT7" s="24">
        <v>60.55</v>
      </c>
      <c r="CU7" s="24">
        <v>61.49</v>
      </c>
      <c r="CV7" s="24">
        <v>62.15</v>
      </c>
      <c r="CW7" s="24">
        <v>60.13</v>
      </c>
      <c r="CX7" s="24">
        <v>97.36</v>
      </c>
      <c r="CY7" s="24">
        <v>97.43</v>
      </c>
      <c r="CZ7" s="24">
        <v>97.49</v>
      </c>
      <c r="DA7" s="24">
        <v>97.57</v>
      </c>
      <c r="DB7" s="24">
        <v>97.55</v>
      </c>
      <c r="DC7" s="24">
        <v>94.56</v>
      </c>
      <c r="DD7" s="24">
        <v>94.75</v>
      </c>
      <c r="DE7" s="24">
        <v>94.92</v>
      </c>
      <c r="DF7" s="24">
        <v>95.01</v>
      </c>
      <c r="DG7" s="24">
        <v>94.96</v>
      </c>
      <c r="DH7" s="24">
        <v>96</v>
      </c>
      <c r="DI7" s="24">
        <v>51.08</v>
      </c>
      <c r="DJ7" s="24">
        <v>52.32</v>
      </c>
      <c r="DK7" s="24">
        <v>50.25</v>
      </c>
      <c r="DL7" s="24">
        <v>50.98</v>
      </c>
      <c r="DM7" s="24">
        <v>51.69</v>
      </c>
      <c r="DN7" s="24">
        <v>28.87</v>
      </c>
      <c r="DO7" s="24">
        <v>31.34</v>
      </c>
      <c r="DP7" s="24">
        <v>32.909999999999997</v>
      </c>
      <c r="DQ7" s="24">
        <v>34.869999999999997</v>
      </c>
      <c r="DR7" s="24">
        <v>36.700000000000003</v>
      </c>
      <c r="DS7" s="24">
        <v>42.2</v>
      </c>
      <c r="DT7" s="24">
        <v>16.489999999999998</v>
      </c>
      <c r="DU7" s="24">
        <v>18.079999999999998</v>
      </c>
      <c r="DV7" s="24">
        <v>20.079999999999998</v>
      </c>
      <c r="DW7" s="24">
        <v>21.52</v>
      </c>
      <c r="DX7" s="24">
        <v>22.31</v>
      </c>
      <c r="DY7" s="24">
        <v>5.64</v>
      </c>
      <c r="DZ7" s="24">
        <v>6.43</v>
      </c>
      <c r="EA7" s="24">
        <v>7.75</v>
      </c>
      <c r="EB7" s="24">
        <v>9.44</v>
      </c>
      <c r="EC7" s="24">
        <v>10.69</v>
      </c>
      <c r="ED7" s="24">
        <v>9.4600000000000009</v>
      </c>
      <c r="EE7" s="24">
        <v>0.13</v>
      </c>
      <c r="EF7" s="24">
        <v>0.12</v>
      </c>
      <c r="EG7" s="24">
        <v>0.19</v>
      </c>
      <c r="EH7" s="24">
        <v>0.6</v>
      </c>
      <c r="EI7" s="24">
        <v>0.71</v>
      </c>
      <c r="EJ7" s="24">
        <v>0.19</v>
      </c>
      <c r="EK7" s="24">
        <v>0.19</v>
      </c>
      <c r="EL7" s="24">
        <v>0.21</v>
      </c>
      <c r="EM7" s="24">
        <v>0.2</v>
      </c>
      <c r="EN7" s="24">
        <v>0.22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2026-01-19T07:01:30Z</cp:lastPrinted>
  <dcterms:created xsi:type="dcterms:W3CDTF">2025-12-23T06:01:50Z</dcterms:created>
  <dcterms:modified xsi:type="dcterms:W3CDTF">2026-02-19T02:21:15Z</dcterms:modified>
  <cp:category/>
</cp:coreProperties>
</file>