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05　瀬戸市○\下水（公下）○\"/>
    </mc:Choice>
  </mc:AlternateContent>
  <xr:revisionPtr revIDLastSave="0" documentId="13_ncr:1_{0C2EF19D-5F12-40E6-B3C2-B2C2BAD72E4D}" xr6:coauthVersionLast="47" xr6:coauthVersionMax="47" xr10:uidLastSave="{00000000-0000-0000-0000-000000000000}"/>
  <workbookProtection workbookAlgorithmName="SHA-512" workbookHashValue="5dxpLLNCWv59slE9I9qGsjpXq9CTaZLgXN5/F//6bMewKpKjzcpL0lsL8F5wDhp9zegKaT9pyDynWDm1aUbFSQ==" workbookSaltValue="8I/6rupEFWt0bYT30UfDF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E85" i="4"/>
  <c r="BB10" i="4"/>
  <c r="AT10" i="4"/>
  <c r="P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<sst xmlns="http://schemas.openxmlformats.org/spreadsheetml/2006/main" count="231" uniqueCount="116">
  <si>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</si>
  <si>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</si>
  <si>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</si>
  <si>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</si>
  <si>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</si>
  <si>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</si>
  <si>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</si>
  <si>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</si>
  <si>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</si>
  <si>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</si>
  <si>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</si>
  <si>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</si>
  <si>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</si>
  <si>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</si>
  <si>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</si>
  <si>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</si>
  <si>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</si>
  <si>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</si>
  <si>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</si>
  <si>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</si>
  <si>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</si>
  <si>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</si>
  <si>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</si>
  <si>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</si>
  <si>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</si>
  <si>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</si>
  <si>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</si>
  <si>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</si>
  <si>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</si>
  <si>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</si>
  <si>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</si>
  <si>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</si>
  <si>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</si>
  <si>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</si>
  <si>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</si>
  <si>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</si>
  <si>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</si>
  <si>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</si>
  <si>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</si>
  <si>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</si>
  <si>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</si>
  <si>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</si>
  <si>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</si>
  <si>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</si>
  <si>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</si>
  <si>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</si>
  <si>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</si>
  <si>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</si>
  <si>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</si>
  <si>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</si>
  <si>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</si>
  <si>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</si>
  <si>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</si>
  <si>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</si>
  <si>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</si>
  <si>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</si>
  <si>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</si>
  <si>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</si>
  <si>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</si>
  <si>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</si>
  <si>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</si>
  <si>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</si>
  <si>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</si>
  <si>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</si>
  <si>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</si>
  <si>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</si>
  <si>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</si>
  <si>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</si>
  <si>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</si>
  <si>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</si>
  <si>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</si>
  <si>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</si>
  <si>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</si>
  <si>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</si>
  <si>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</si>
  <si>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</si>
  <si>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</si>
  <si>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</si>
  <si>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</si>
  <si>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</si>
  <si>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</si>
  <si>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</si>
  <si>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</si>
  <si>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</si>
  <si>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</si>
  <si>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</si>
  <si>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</si>
  <si>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</si>
  <si>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</si>
  <si>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</si>
  <si>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</si>
  <si>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</si>
  <si>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</si>
  <si>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</si>
  <si>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</si>
  <si>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</si>
  <si>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瀬戸市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</si>
  <si>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</si>
  <si>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</si>
  <si>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</si>
  <si>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</si>
  <si>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</si>
  <si>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</si>
  <si>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</si>
  <si>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</si>
  <si>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</si>
  <si>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</si>
  <si>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</si>
  <si>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</si>
  <si>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</si>
  <si>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</si>
  <si>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</si>
  <si>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</si>
  <si>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①経常収支比率は100％を超えており、単年度収支は黒字となっているものの、経常収益には一般会計繰入金が含まれており、収入の確保と事業の効率化を進める必要がある。
③流動比率が前年度より上昇したのは、基金の取り崩しにより保有現金残高が増加したためである。
④企業債残高対事業規模比率が類似団体平均と比べて高い数値となっているのは、処理区域拡大に向けた投資を積極的に行っているためであり、今後も投資と財源のバランスに留意しながら、計画的な事業実施に取り組む。
⑤経費回収率は類似団体平均より低く、100％を下回っており、令和6年度に下水道使用料改定を実施した。今後は使用料収入が増加する見込みであるが、汚水処理費のさらなる削減にも努める。
⑥汚水処理原価は、類似団体と同水準であるが、引き続き、事業の効率化に取り組む。前年度より高くなったのは、動力費等が増加したことによるものである。
⑦施設利用率は、類似団体平均より低いが、今後は処理区域拡大に伴う水洗化人口の増加により、一日平均処理量が増え、処理場の利用率の向上が見込まれる。
⑧水洗化率が類似団体平均より低くなっているのは、下水道整備の途上であり、既存の合併処理浄化槽から下水道への転換が進みにくいためである。今後も接続勧奨に取り組み水洗化率の向上に努める。</t>
    <rPh sb="99" eb="101">
      <t>キキン</t>
    </rPh>
    <rPh sb="102" eb="103">
      <t>ト</t>
    </rPh>
    <rPh sb="104" eb="105">
      <t>クズ</t>
    </rPh>
    <rPh sb="258" eb="260">
      <t>レイワ</t>
    </rPh>
    <rPh sb="261" eb="263">
      <t>ネンド</t>
    </rPh>
    <rPh sb="273" eb="275">
      <t>ジッシ</t>
    </rPh>
    <rPh sb="278" eb="280">
      <t>コンゴ</t>
    </rPh>
    <rPh sb="281" eb="284">
      <t>シヨウリョウ</t>
    </rPh>
    <rPh sb="284" eb="286">
      <t>シュウニュウ</t>
    </rPh>
    <rPh sb="287" eb="289">
      <t>ゾウカ</t>
    </rPh>
    <rPh sb="291" eb="293">
      <t>ミコ</t>
    </rPh>
    <rPh sb="299" eb="301">
      <t>オスイ</t>
    </rPh>
    <rPh sb="301" eb="303">
      <t>ショリ</t>
    </rPh>
    <rPh sb="303" eb="304">
      <t>ヒ</t>
    </rPh>
    <rPh sb="309" eb="311">
      <t>サクゲン</t>
    </rPh>
    <rPh sb="313" eb="314">
      <t>ツト</t>
    </rPh>
    <rPh sb="362" eb="363">
      <t>タカ</t>
    </rPh>
    <rPh sb="370" eb="372">
      <t>ドウリョク</t>
    </rPh>
    <rPh sb="372" eb="373">
      <t>ヒ</t>
    </rPh>
    <rPh sb="373" eb="374">
      <t>ナド</t>
    </rPh>
    <rPh sb="375" eb="377">
      <t>ゾウカ</t>
    </rPh>
    <rPh sb="488" eb="491">
      <t>ゲスイドウ</t>
    </rPh>
    <rPh sb="491" eb="493">
      <t>セイビ</t>
    </rPh>
    <rPh sb="494" eb="496">
      <t>トジョウ</t>
    </rPh>
    <rPh sb="500" eb="502">
      <t>キゾン</t>
    </rPh>
    <phoneticPr fontId="4"/>
  </si>
  <si>
    <t>①有形固定資産減価償却率が低いのは、令和2年度に地方公営企業法を適用したことによるものが大きく、法適化した際に、過年度の減価償却累計額を計上していないためである。
②管渠老朽化率が前年度より低くなっているのはストックマネジメント計画に基づき老朽管渠の更新に取り組んでいるためである。ただし、類似団体と比較すると高いため、今後も計画的に老朽管渠の更新に取り組む。
③管渠改善率は、類似団体より高いものの、低い数値となっている。引き続き、ストックマネジメント計画に基づき、老朽管渠の計画的かつ効率的な更新に取り組む。</t>
    <rPh sb="90" eb="93">
      <t>ゼンネンド</t>
    </rPh>
    <rPh sb="95" eb="96">
      <t>ヒク</t>
    </rPh>
    <rPh sb="114" eb="116">
      <t>ケイカク</t>
    </rPh>
    <rPh sb="117" eb="118">
      <t>モト</t>
    </rPh>
    <rPh sb="120" eb="122">
      <t>ロウキュウ</t>
    </rPh>
    <rPh sb="122" eb="124">
      <t>カンキョ</t>
    </rPh>
    <rPh sb="125" eb="127">
      <t>コウシン</t>
    </rPh>
    <rPh sb="128" eb="129">
      <t>ト</t>
    </rPh>
    <rPh sb="130" eb="131">
      <t>ク</t>
    </rPh>
    <rPh sb="150" eb="152">
      <t>ヒカク</t>
    </rPh>
    <rPh sb="160" eb="162">
      <t>コンゴ</t>
    </rPh>
    <rPh sb="163" eb="166">
      <t>ケイカクテキ</t>
    </rPh>
    <phoneticPr fontId="4"/>
  </si>
  <si>
    <t>　本市の下水道事業は処理区域拡大に向けた整備を進めている過程であり、今後も計画的に下水道整備を進めていくところである。
　供用開始から５０年が経過し、老朽化する施設の更新に要する費用が増大する見込みであり、人口減少に伴う下水道使用料収入の減少など、厳しい経営環境が予想される中、安定した下水道サービスを継続的に提供するため、経営基盤の強化に向け、令和6年度に下水道使用料の改定や経営戦略の改定を行った。
　今後は、経営戦略で定めたロードマップに従い、処理区域拡大を進めつつ、適切な維持管理と長寿命化に取り組み、なおかつ、下水道使用料の改定を検討し、投資と財政のバランスの取れた経営を目指していく。</t>
    <rPh sb="61" eb="63">
      <t>キョウヨウ</t>
    </rPh>
    <rPh sb="63" eb="65">
      <t>カイシ</t>
    </rPh>
    <rPh sb="69" eb="70">
      <t>ネン</t>
    </rPh>
    <rPh sb="71" eb="73">
      <t>ケイカ</t>
    </rPh>
    <rPh sb="75" eb="78">
      <t>ロウキュウカ</t>
    </rPh>
    <rPh sb="80" eb="82">
      <t>シセツ</t>
    </rPh>
    <rPh sb="83" eb="85">
      <t>コウシン</t>
    </rPh>
    <rPh sb="86" eb="87">
      <t>ヨウ</t>
    </rPh>
    <rPh sb="89" eb="91">
      <t>ヒヨウ</t>
    </rPh>
    <rPh sb="92" eb="94">
      <t>ゾウダイ</t>
    </rPh>
    <rPh sb="96" eb="98">
      <t>ミコ</t>
    </rPh>
    <rPh sb="173" eb="175">
      <t>レイワ</t>
    </rPh>
    <rPh sb="176" eb="178">
      <t>ネンド</t>
    </rPh>
    <rPh sb="179" eb="182">
      <t>ゲスイドウ</t>
    </rPh>
    <rPh sb="182" eb="185">
      <t>シヨウリョウ</t>
    </rPh>
    <rPh sb="186" eb="188">
      <t>カイテイ</t>
    </rPh>
    <rPh sb="189" eb="191">
      <t>ケイエイ</t>
    </rPh>
    <rPh sb="191" eb="193">
      <t>センリャク</t>
    </rPh>
    <rPh sb="194" eb="196">
      <t>カイテイ</t>
    </rPh>
    <rPh sb="197" eb="198">
      <t>オコナ</t>
    </rPh>
    <rPh sb="207" eb="209">
      <t>ケイエイ</t>
    </rPh>
    <rPh sb="209" eb="211">
      <t>センリャク</t>
    </rPh>
    <rPh sb="212" eb="213">
      <t>サダ</t>
    </rPh>
    <rPh sb="222" eb="223">
      <t>シタガ</t>
    </rPh>
    <rPh sb="260" eb="263">
      <t>ゲスイドウ</t>
    </rPh>
    <rPh sb="263" eb="266">
      <t>シヨウリョウ</t>
    </rPh>
    <rPh sb="267" eb="269">
      <t>カイテイ</t>
    </rPh>
    <rPh sb="270" eb="27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</si>
</sst>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0.01</c:v>
                </c:pt>
                <c:pt idx="1">
                  <c:v>0</c:v>
                </c:pt>
                <c:pt idx="2" formatCode="#,##0.00;&quot;△&quot;#,##0.00;&quot;-&quot;">
                  <c:v>7.0000000000000007E-2</c:v>
                </c:pt>
                <c:pt idx="3" formatCode="#,##0.00;&quot;△&quot;#,##0.00;&quot;-&quot;">
                  <c:v>0.15</c:v>
                </c:pt>
                <c:pt idx="4" formatCode="#,##0.00;&quot;△&quot;#,##0.00;&quot;-&quot;">
                  <c:v>0.17</c:v>
                </c:pt>
              </c:numCache>
            </c:numRef>
          </c:val>
          <c:extLst>
            <c:ext xmlns:c16="http://schemas.microsoft.com/office/drawing/2014/chart" uri="{C3380CC4-5D6E-409C-BE32-E72D297353CC}">
              <c16:uniqueId val="{00000000-1775-4229-8404-CA1AD12447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1775-4229-8404-CA1AD12447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51.78</c:v>
                </c:pt>
                <c:pt idx="1">
                  <c:v>53.93</c:v>
                </c:pt>
                <c:pt idx="2">
                  <c:v>57.88</c:v>
                </c:pt>
                <c:pt idx="3">
                  <c:v>57.78</c:v>
                </c:pt>
                <c:pt idx="4">
                  <c:v>58.34</c:v>
                </c:pt>
              </c:numCache>
            </c:numRef>
          </c:val>
          <c:extLst>
            <c:ext xmlns:c16="http://schemas.microsoft.com/office/drawing/2014/chart" uri="{C3380CC4-5D6E-409C-BE32-E72D297353CC}">
              <c16:uniqueId val="{00000000-C010-48E1-9D99-6349E5B242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C010-48E1-9D99-6349E5B242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86.98</c:v>
                </c:pt>
                <c:pt idx="1">
                  <c:v>86.22</c:v>
                </c:pt>
                <c:pt idx="2">
                  <c:v>87.62</c:v>
                </c:pt>
                <c:pt idx="3">
                  <c:v>86.49</c:v>
                </c:pt>
                <c:pt idx="4">
                  <c:v>86.51</c:v>
                </c:pt>
              </c:numCache>
            </c:numRef>
          </c:val>
          <c:extLst>
            <c:ext xmlns:c16="http://schemas.microsoft.com/office/drawing/2014/chart" uri="{C3380CC4-5D6E-409C-BE32-E72D297353CC}">
              <c16:uniqueId val="{00000000-5D81-4977-822F-197A11C8FD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5D81-4977-822F-197A11C8FD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102.12</c:v>
                </c:pt>
                <c:pt idx="1">
                  <c:v>102.27</c:v>
                </c:pt>
                <c:pt idx="2">
                  <c:v>101.86</c:v>
                </c:pt>
                <c:pt idx="3">
                  <c:v>101.77</c:v>
                </c:pt>
                <c:pt idx="4">
                  <c:v>101.1</c:v>
                </c:pt>
              </c:numCache>
            </c:numRef>
          </c:val>
          <c:extLst>
            <c:ext xmlns:c16="http://schemas.microsoft.com/office/drawing/2014/chart" uri="{C3380CC4-5D6E-409C-BE32-E72D297353CC}">
              <c16:uniqueId val="{00000000-A581-4393-9D37-10DFA66F28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A581-4393-9D37-10DFA66F28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4.54</c:v>
                </c:pt>
                <c:pt idx="1">
                  <c:v>8.9499999999999993</c:v>
                </c:pt>
                <c:pt idx="2">
                  <c:v>12.34</c:v>
                </c:pt>
                <c:pt idx="3">
                  <c:v>15.38</c:v>
                </c:pt>
                <c:pt idx="4">
                  <c:v>18.13</c:v>
                </c:pt>
              </c:numCache>
            </c:numRef>
          </c:val>
          <c:extLst>
            <c:ext xmlns:c16="http://schemas.microsoft.com/office/drawing/2014/chart" uri="{C3380CC4-5D6E-409C-BE32-E72D297353CC}">
              <c16:uniqueId val="{00000000-9FD4-4D37-A50D-FFB771F0FC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9FD4-4D37-A50D-FFB771F0FC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18.2</c:v>
                </c:pt>
                <c:pt idx="2">
                  <c:v>17.87</c:v>
                </c:pt>
                <c:pt idx="3">
                  <c:v>17.57</c:v>
                </c:pt>
                <c:pt idx="4">
                  <c:v>17.149999999999999</c:v>
                </c:pt>
              </c:numCache>
            </c:numRef>
          </c:val>
          <c:extLst>
            <c:ext xmlns:c16="http://schemas.microsoft.com/office/drawing/2014/chart" uri="{C3380CC4-5D6E-409C-BE32-E72D297353CC}">
              <c16:uniqueId val="{00000000-3012-422E-AEB1-5A30D88608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3012-422E-AEB1-5A30D88608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1F-4D97-9482-D0DE9E597B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9D1F-4D97-9482-D0DE9E597B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34.72</c:v>
                </c:pt>
                <c:pt idx="1">
                  <c:v>43.43</c:v>
                </c:pt>
                <c:pt idx="2">
                  <c:v>60.07</c:v>
                </c:pt>
                <c:pt idx="3">
                  <c:v>78.73</c:v>
                </c:pt>
                <c:pt idx="4">
                  <c:v>101.55</c:v>
                </c:pt>
              </c:numCache>
            </c:numRef>
          </c:val>
          <c:extLst>
            <c:ext xmlns:c16="http://schemas.microsoft.com/office/drawing/2014/chart" uri="{C3380CC4-5D6E-409C-BE32-E72D297353CC}">
              <c16:uniqueId val="{00000000-5154-418E-BF25-7A67E62973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5154-418E-BF25-7A67E62973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1243.1500000000001</c:v>
                </c:pt>
                <c:pt idx="1">
                  <c:v>1488.5</c:v>
                </c:pt>
                <c:pt idx="2">
                  <c:v>1478.44</c:v>
                </c:pt>
                <c:pt idx="3">
                  <c:v>1487.76</c:v>
                </c:pt>
                <c:pt idx="4">
                  <c:v>1530.87</c:v>
                </c:pt>
              </c:numCache>
            </c:numRef>
          </c:val>
          <c:extLst>
            <c:ext xmlns:c16="http://schemas.microsoft.com/office/drawing/2014/chart" uri="{C3380CC4-5D6E-409C-BE32-E72D297353CC}">
              <c16:uniqueId val="{00000000-1AB2-4F93-831D-268559683D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1AB2-4F93-831D-268559683D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60.84</c:v>
                </c:pt>
                <c:pt idx="1">
                  <c:v>62.94</c:v>
                </c:pt>
                <c:pt idx="2">
                  <c:v>64.650000000000006</c:v>
                </c:pt>
                <c:pt idx="3">
                  <c:v>65.790000000000006</c:v>
                </c:pt>
                <c:pt idx="4">
                  <c:v>65.2</c:v>
                </c:pt>
              </c:numCache>
            </c:numRef>
          </c:val>
          <c:extLst>
            <c:ext xmlns:c16="http://schemas.microsoft.com/office/drawing/2014/chart" uri="{C3380CC4-5D6E-409C-BE32-E72D297353CC}">
              <c16:uniqueId val="{00000000-63B2-40B2-917C-047522AB2F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63B2-40B2-917C-047522AB2F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148.24</c:v>
                </c:pt>
                <c:pt idx="1">
                  <c:v>143.47999999999999</c:v>
                </c:pt>
                <c:pt idx="2">
                  <c:v>139.55000000000001</c:v>
                </c:pt>
                <c:pt idx="3">
                  <c:v>137.94</c:v>
                </c:pt>
                <c:pt idx="4">
                  <c:v>139.24</c:v>
                </c:pt>
              </c:numCache>
            </c:numRef>
          </c:val>
          <c:extLst>
            <c:ext xmlns:c16="http://schemas.microsoft.com/office/drawing/2014/chart" uri="{C3380CC4-5D6E-409C-BE32-E72D297353CC}">
              <c16:uniqueId val="{00000000-0719-4D87-A290-3D67131578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0719-4D87-A290-3D67131578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 zoomScaleNormal="100" workbookViewId="0">
      <selection activeCell="R1" sqref="R1"/>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瀬戸市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Bc1</v>
      </c>
      <c r="X8" s="34"/>
      <c r="Y8" s="34"/>
      <c r="Z8" s="34"/>
      <c r="AA8" s="34"/>
      <c r="AB8" s="34"/>
      <c r="AC8" s="34"/>
      <c r="AD8" s="35" t="str">
        <f>データ!$M$6</f>
        <v>非設置</v>
      </c>
      <c r="AE8" s="35"/>
      <c r="AF8" s="35"/>
      <c r="AG8" s="35"/>
      <c r="AH8" s="35"/>
      <c r="AI8" s="35"/>
      <c r="AJ8" s="35"/>
      <c r="AK8" s="3"/>
      <c r="AL8" s="36">
        <f>データ!S6</f>
        <v>126274</v>
      </c>
      <c r="AM8" s="36"/>
      <c r="AN8" s="36"/>
      <c r="AO8" s="36"/>
      <c r="AP8" s="36"/>
      <c r="AQ8" s="36"/>
      <c r="AR8" s="36"/>
      <c r="AS8" s="36"/>
      <c r="AT8" s="37">
        <f>データ!T6</f>
        <v>111.4</v>
      </c>
      <c r="AU8" s="37"/>
      <c r="AV8" s="37"/>
      <c r="AW8" s="37"/>
      <c r="AX8" s="37"/>
      <c r="AY8" s="37"/>
      <c r="AZ8" s="37"/>
      <c r="BA8" s="37"/>
      <c r="BB8" s="37">
        <f>データ!U6</f>
        <v>1133.52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69.19</v>
      </c>
      <c r="J10" s="37"/>
      <c r="K10" s="37"/>
      <c r="L10" s="37"/>
      <c r="M10" s="37"/>
      <c r="N10" s="37"/>
      <c r="O10" s="37"/>
      <c r="P10" s="37">
        <f>データ!P6</f>
        <v>72.010000000000005</v>
      </c>
      <c r="Q10" s="37"/>
      <c r="R10" s="37"/>
      <c r="S10" s="37"/>
      <c r="T10" s="37"/>
      <c r="U10" s="37"/>
      <c r="V10" s="37"/>
      <c r="W10" s="37">
        <f>データ!Q6</f>
        <v>88.86</v>
      </c>
      <c r="X10" s="37"/>
      <c r="Y10" s="37"/>
      <c r="Z10" s="37"/>
      <c r="AA10" s="37"/>
      <c r="AB10" s="37"/>
      <c r="AC10" s="37"/>
      <c r="AD10" s="36">
        <f>データ!R6</f>
        <v>2453</v>
      </c>
      <c r="AE10" s="36"/>
      <c r="AF10" s="36"/>
      <c r="AG10" s="36"/>
      <c r="AH10" s="36"/>
      <c r="AI10" s="36"/>
      <c r="AJ10" s="36"/>
      <c r="AK10" s="2"/>
      <c r="AL10" s="36">
        <f>データ!V6</f>
        <v>90579</v>
      </c>
      <c r="AM10" s="36"/>
      <c r="AN10" s="36"/>
      <c r="AO10" s="36"/>
      <c r="AP10" s="36"/>
      <c r="AQ10" s="36"/>
      <c r="AR10" s="36"/>
      <c r="AS10" s="36"/>
      <c r="AT10" s="37">
        <f>データ!W6</f>
        <v>15.95</v>
      </c>
      <c r="AU10" s="37"/>
      <c r="AV10" s="37"/>
      <c r="AW10" s="37"/>
      <c r="AX10" s="37"/>
      <c r="AY10" s="37"/>
      <c r="AZ10" s="37"/>
      <c r="BA10" s="37"/>
      <c r="BB10" s="37">
        <f>データ!X6</f>
        <v>5678.93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5CKqmsk4NpKx6HqoB9ubprPC0QqHcPgx224dk7XPMkWjXVAiU7z1pUu0e2tUBNxrBwHc9AnigpyVsE5w8pCYg==" saltValue="tF54+SHh38uEsvaWwrQbl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232041</v>
      </c>
      <c r="D6" s="19">
        <f t="shared" si="3"/>
        <v>46</v>
      </c>
      <c r="E6" s="19">
        <f t="shared" si="3"/>
        <v>17</v>
      </c>
      <c r="F6" s="19">
        <f t="shared" si="3"/>
        <v>1</v>
      </c>
      <c r="G6" s="19">
        <f t="shared" si="3"/>
        <v>0</v>
      </c>
      <c r="H6" s="19" t="str">
        <f t="shared" si="3"/>
        <v>愛知県　瀬戸市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69.19</v>
      </c>
      <c r="P6" s="20">
        <f t="shared" si="3"/>
        <v>72.010000000000005</v>
      </c>
      <c r="Q6" s="20">
        <f t="shared" si="3"/>
        <v>88.86</v>
      </c>
      <c r="R6" s="20">
        <f t="shared" si="3"/>
        <v>2453</v>
      </c>
      <c r="S6" s="20">
        <f t="shared" si="3"/>
        <v>126274</v>
      </c>
      <c r="T6" s="20">
        <f t="shared" si="3"/>
        <v>111.4</v>
      </c>
      <c r="U6" s="20">
        <f t="shared" si="3"/>
        <v>1133.52</v>
      </c>
      <c r="V6" s="20">
        <f t="shared" si="3"/>
        <v>90579</v>
      </c>
      <c r="W6" s="20">
        <f t="shared" si="3"/>
        <v>15.95</v>
      </c>
      <c r="X6" s="20">
        <f t="shared" si="3"/>
        <v>5678.93</v>
      </c>
      <c r="Y6" s="21">
        <f>IF(Y7="",NA(),Y7)</f>
        <v>102.12</v>
      </c>
      <c r="Z6" s="21">
        <f t="shared" ref="Z6:AH6" si="4">IF(Z7="",NA(),Z7)</f>
        <v>102.27</v>
      </c>
      <c r="AA6" s="21">
        <f t="shared" si="4"/>
        <v>101.86</v>
      </c>
      <c r="AB6" s="21">
        <f t="shared" si="4"/>
        <v>101.77</v>
      </c>
      <c r="AC6" s="21">
        <f t="shared" si="4"/>
        <v>101.1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34.72</v>
      </c>
      <c r="AV6" s="21">
        <f t="shared" ref="AV6:BD6" si="6">IF(AV7="",NA(),AV7)</f>
        <v>43.43</v>
      </c>
      <c r="AW6" s="21">
        <f t="shared" si="6"/>
        <v>60.07</v>
      </c>
      <c r="AX6" s="21">
        <f t="shared" si="6"/>
        <v>78.73</v>
      </c>
      <c r="AY6" s="21">
        <f t="shared" si="6"/>
        <v>101.55</v>
      </c>
      <c r="AZ6" s="21">
        <f t="shared" si="6"/>
        <v>67.86</v>
      </c>
      <c r="BA6" s="21">
        <f t="shared" si="6"/>
        <v>72.92</v>
      </c>
      <c r="BB6" s="21">
        <f t="shared" si="6"/>
        <v>81.19</v>
      </c>
      <c r="BC6" s="21">
        <f t="shared" si="6"/>
        <v>85.86</v>
      </c>
      <c r="BD6" s="21">
        <f t="shared" si="6"/>
        <v>94.74</v>
      </c>
      <c r="BE6" s="20" t="str">
        <f>IF(BE7="","",IF(BE7="-","【-】","【"&amp;SUBSTITUTE(TEXT(BE7,"#,##0.00"),"-","△")&amp;"】"))</f>
        <v>【82.75】</v>
      </c>
      <c r="BF6" s="21">
        <f>IF(BF7="",NA(),BF7)</f>
        <v>1243.1500000000001</v>
      </c>
      <c r="BG6" s="21">
        <f t="shared" ref="BG6:BO6" si="7">IF(BG7="",NA(),BG7)</f>
        <v>1488.5</v>
      </c>
      <c r="BH6" s="21">
        <f t="shared" si="7"/>
        <v>1478.44</v>
      </c>
      <c r="BI6" s="21">
        <f t="shared" si="7"/>
        <v>1487.76</v>
      </c>
      <c r="BJ6" s="21">
        <f t="shared" si="7"/>
        <v>1530.87</v>
      </c>
      <c r="BK6" s="21">
        <f t="shared" si="7"/>
        <v>709.4</v>
      </c>
      <c r="BL6" s="21">
        <f t="shared" si="7"/>
        <v>734.47</v>
      </c>
      <c r="BM6" s="21">
        <f t="shared" si="7"/>
        <v>720.89</v>
      </c>
      <c r="BN6" s="21">
        <f t="shared" si="7"/>
        <v>676.93</v>
      </c>
      <c r="BO6" s="21">
        <f t="shared" si="7"/>
        <v>635.88</v>
      </c>
      <c r="BP6" s="20" t="str">
        <f>IF(BP7="","",IF(BP7="-","【-】","【"&amp;SUBSTITUTE(TEXT(BP7,"#,##0.00"),"-","△")&amp;"】"))</f>
        <v>【602.56】</v>
      </c>
      <c r="BQ6" s="21">
        <f>IF(BQ7="",NA(),BQ7)</f>
        <v>60.84</v>
      </c>
      <c r="BR6" s="21">
        <f t="shared" ref="BR6:BZ6" si="8">IF(BR7="",NA(),BR7)</f>
        <v>62.94</v>
      </c>
      <c r="BS6" s="21">
        <f t="shared" si="8"/>
        <v>64.650000000000006</v>
      </c>
      <c r="BT6" s="21">
        <f t="shared" si="8"/>
        <v>65.790000000000006</v>
      </c>
      <c r="BU6" s="21">
        <f t="shared" si="8"/>
        <v>65.2</v>
      </c>
      <c r="BV6" s="21">
        <f t="shared" si="8"/>
        <v>91.14</v>
      </c>
      <c r="BW6" s="21">
        <f t="shared" si="8"/>
        <v>90.69</v>
      </c>
      <c r="BX6" s="21">
        <f t="shared" si="8"/>
        <v>90.5</v>
      </c>
      <c r="BY6" s="21">
        <f t="shared" si="8"/>
        <v>92.66</v>
      </c>
      <c r="BZ6" s="21">
        <f t="shared" si="8"/>
        <v>93.49</v>
      </c>
      <c r="CA6" s="20" t="str">
        <f>IF(CA7="","",IF(CA7="-","【-】","【"&amp;SUBSTITUTE(TEXT(CA7,"#,##0.00"),"-","△")&amp;"】"))</f>
        <v>【97.94】</v>
      </c>
      <c r="CB6" s="21">
        <f>IF(CB7="",NA(),CB7)</f>
        <v>148.24</v>
      </c>
      <c r="CC6" s="21">
        <f t="shared" ref="CC6:CK6" si="9">IF(CC7="",NA(),CC7)</f>
        <v>143.47999999999999</v>
      </c>
      <c r="CD6" s="21">
        <f t="shared" si="9"/>
        <v>139.55000000000001</v>
      </c>
      <c r="CE6" s="21">
        <f t="shared" si="9"/>
        <v>137.94</v>
      </c>
      <c r="CF6" s="21">
        <f t="shared" si="9"/>
        <v>139.24</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51.78</v>
      </c>
      <c r="CN6" s="21">
        <f t="shared" ref="CN6:CV6" si="10">IF(CN7="",NA(),CN7)</f>
        <v>53.93</v>
      </c>
      <c r="CO6" s="21">
        <f t="shared" si="10"/>
        <v>57.88</v>
      </c>
      <c r="CP6" s="21">
        <f t="shared" si="10"/>
        <v>57.78</v>
      </c>
      <c r="CQ6" s="21">
        <f t="shared" si="10"/>
        <v>58.34</v>
      </c>
      <c r="CR6" s="21">
        <f t="shared" si="10"/>
        <v>60.78</v>
      </c>
      <c r="CS6" s="21">
        <f t="shared" si="10"/>
        <v>59.96</v>
      </c>
      <c r="CT6" s="21">
        <f t="shared" si="10"/>
        <v>59.9</v>
      </c>
      <c r="CU6" s="21">
        <f t="shared" si="10"/>
        <v>60.13</v>
      </c>
      <c r="CV6" s="21">
        <f t="shared" si="10"/>
        <v>62.51</v>
      </c>
      <c r="CW6" s="20" t="str">
        <f>IF(CW7="","",IF(CW7="-","【-】","【"&amp;SUBSTITUTE(TEXT(CW7,"#,##0.00"),"-","△")&amp;"】"))</f>
        <v>【60.13】</v>
      </c>
      <c r="CX6" s="21">
        <f>IF(CX7="",NA(),CX7)</f>
        <v>86.98</v>
      </c>
      <c r="CY6" s="21">
        <f t="shared" ref="CY6:DG6" si="11">IF(CY7="",NA(),CY7)</f>
        <v>86.22</v>
      </c>
      <c r="CZ6" s="21">
        <f t="shared" si="11"/>
        <v>87.62</v>
      </c>
      <c r="DA6" s="21">
        <f t="shared" si="11"/>
        <v>86.49</v>
      </c>
      <c r="DB6" s="21">
        <f t="shared" si="11"/>
        <v>86.51</v>
      </c>
      <c r="DC6" s="21">
        <f t="shared" si="11"/>
        <v>94.17</v>
      </c>
      <c r="DD6" s="21">
        <f t="shared" si="11"/>
        <v>94.27</v>
      </c>
      <c r="DE6" s="21">
        <f t="shared" si="11"/>
        <v>94.46</v>
      </c>
      <c r="DF6" s="21">
        <f t="shared" si="11"/>
        <v>94.37</v>
      </c>
      <c r="DG6" s="21">
        <f t="shared" si="11"/>
        <v>94.61</v>
      </c>
      <c r="DH6" s="20" t="str">
        <f>IF(DH7="","",IF(DH7="-","【-】","【"&amp;SUBSTITUTE(TEXT(DH7,"#,##0.00"),"-","△")&amp;"】"))</f>
        <v>【96.00】</v>
      </c>
      <c r="DI6" s="21">
        <f>IF(DI7="",NA(),DI7)</f>
        <v>4.54</v>
      </c>
      <c r="DJ6" s="21">
        <f t="shared" ref="DJ6:DR6" si="12">IF(DJ7="",NA(),DJ7)</f>
        <v>8.9499999999999993</v>
      </c>
      <c r="DK6" s="21">
        <f t="shared" si="12"/>
        <v>12.34</v>
      </c>
      <c r="DL6" s="21">
        <f t="shared" si="12"/>
        <v>15.38</v>
      </c>
      <c r="DM6" s="21">
        <f t="shared" si="12"/>
        <v>18.13</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1">
        <f t="shared" ref="DU6:EC6" si="13">IF(DU7="",NA(),DU7)</f>
        <v>18.2</v>
      </c>
      <c r="DV6" s="21">
        <f t="shared" si="13"/>
        <v>17.87</v>
      </c>
      <c r="DW6" s="21">
        <f t="shared" si="13"/>
        <v>17.57</v>
      </c>
      <c r="DX6" s="21">
        <f t="shared" si="13"/>
        <v>17.149999999999999</v>
      </c>
      <c r="DY6" s="21">
        <f t="shared" si="13"/>
        <v>1.06</v>
      </c>
      <c r="DZ6" s="21">
        <f t="shared" si="13"/>
        <v>2.02</v>
      </c>
      <c r="EA6" s="21">
        <f t="shared" si="13"/>
        <v>2.67</v>
      </c>
      <c r="EB6" s="21">
        <f t="shared" si="13"/>
        <v>3.43</v>
      </c>
      <c r="EC6" s="21">
        <f t="shared" si="13"/>
        <v>4.25</v>
      </c>
      <c r="ED6" s="20" t="str">
        <f>IF(ED7="","",IF(ED7="-","【-】","【"&amp;SUBSTITUTE(TEXT(ED7,"#,##0.00"),"-","△")&amp;"】"))</f>
        <v>【9.46】</v>
      </c>
      <c r="EE6" s="21">
        <f>IF(EE7="",NA(),EE7)</f>
        <v>0.01</v>
      </c>
      <c r="EF6" s="20">
        <f t="shared" ref="EF6:EN6" si="14">IF(EF7="",NA(),EF7)</f>
        <v>0</v>
      </c>
      <c r="EG6" s="21">
        <f t="shared" si="14"/>
        <v>7.0000000000000007E-2</v>
      </c>
      <c r="EH6" s="21">
        <f t="shared" si="14"/>
        <v>0.15</v>
      </c>
      <c r="EI6" s="21">
        <f t="shared" si="14"/>
        <v>0.17</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232041</v>
      </c>
      <c r="D7" s="23">
        <v>46</v>
      </c>
      <c r="E7" s="23">
        <v>17</v>
      </c>
      <c r="F7" s="23">
        <v>1</v>
      </c>
      <c r="G7" s="23">
        <v>0</v>
      </c>
      <c r="H7" s="23" t="s">
        <v>96</v>
      </c>
      <c r="I7" s="23" t="s">
        <v>97</v>
      </c>
      <c r="J7" s="23" t="s">
        <v>98</v>
      </c>
      <c r="K7" s="23" t="s">
        <v>99</v>
      </c>
      <c r="L7" s="23" t="s">
        <v>100</v>
      </c>
      <c r="M7" s="23" t="s">
        <v>101</v>
      </c>
      <c r="N7" s="24" t="s">
        <v>102</v>
      </c>
      <c r="O7" s="24">
        <v>69.19</v>
      </c>
      <c r="P7" s="24">
        <v>72.010000000000005</v>
      </c>
      <c r="Q7" s="24">
        <v>88.86</v>
      </c>
      <c r="R7" s="24">
        <v>2453</v>
      </c>
      <c r="S7" s="24">
        <v>126274</v>
      </c>
      <c r="T7" s="24">
        <v>111.4</v>
      </c>
      <c r="U7" s="24">
        <v>1133.52</v>
      </c>
      <c r="V7" s="24">
        <v>90579</v>
      </c>
      <c r="W7" s="24">
        <v>15.95</v>
      </c>
      <c r="X7" s="24">
        <v>5678.93</v>
      </c>
      <c r="Y7" s="24">
        <v>102.12</v>
      </c>
      <c r="Z7" s="24">
        <v>102.27</v>
      </c>
      <c r="AA7" s="24">
        <v>101.86</v>
      </c>
      <c r="AB7" s="24">
        <v>101.77</v>
      </c>
      <c r="AC7" s="24">
        <v>101.1</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34.72</v>
      </c>
      <c r="AV7" s="24">
        <v>43.43</v>
      </c>
      <c r="AW7" s="24">
        <v>60.07</v>
      </c>
      <c r="AX7" s="24">
        <v>78.73</v>
      </c>
      <c r="AY7" s="24">
        <v>101.55</v>
      </c>
      <c r="AZ7" s="24">
        <v>67.86</v>
      </c>
      <c r="BA7" s="24">
        <v>72.92</v>
      </c>
      <c r="BB7" s="24">
        <v>81.19</v>
      </c>
      <c r="BC7" s="24">
        <v>85.86</v>
      </c>
      <c r="BD7" s="24">
        <v>94.74</v>
      </c>
      <c r="BE7" s="24">
        <v>82.75</v>
      </c>
      <c r="BF7" s="24">
        <v>1243.1500000000001</v>
      </c>
      <c r="BG7" s="24">
        <v>1488.5</v>
      </c>
      <c r="BH7" s="24">
        <v>1478.44</v>
      </c>
      <c r="BI7" s="24">
        <v>1487.76</v>
      </c>
      <c r="BJ7" s="24">
        <v>1530.87</v>
      </c>
      <c r="BK7" s="24">
        <v>709.4</v>
      </c>
      <c r="BL7" s="24">
        <v>734.47</v>
      </c>
      <c r="BM7" s="24">
        <v>720.89</v>
      </c>
      <c r="BN7" s="24">
        <v>676.93</v>
      </c>
      <c r="BO7" s="24">
        <v>635.88</v>
      </c>
      <c r="BP7" s="24">
        <v>602.55999999999995</v>
      </c>
      <c r="BQ7" s="24">
        <v>60.84</v>
      </c>
      <c r="BR7" s="24">
        <v>62.94</v>
      </c>
      <c r="BS7" s="24">
        <v>64.650000000000006</v>
      </c>
      <c r="BT7" s="24">
        <v>65.790000000000006</v>
      </c>
      <c r="BU7" s="24">
        <v>65.2</v>
      </c>
      <c r="BV7" s="24">
        <v>91.14</v>
      </c>
      <c r="BW7" s="24">
        <v>90.69</v>
      </c>
      <c r="BX7" s="24">
        <v>90.5</v>
      </c>
      <c r="BY7" s="24">
        <v>92.66</v>
      </c>
      <c r="BZ7" s="24">
        <v>93.49</v>
      </c>
      <c r="CA7" s="24">
        <v>97.94</v>
      </c>
      <c r="CB7" s="24">
        <v>148.24</v>
      </c>
      <c r="CC7" s="24">
        <v>143.47999999999999</v>
      </c>
      <c r="CD7" s="24">
        <v>139.55000000000001</v>
      </c>
      <c r="CE7" s="24">
        <v>137.94</v>
      </c>
      <c r="CF7" s="24">
        <v>139.24</v>
      </c>
      <c r="CG7" s="24">
        <v>136.86000000000001</v>
      </c>
      <c r="CH7" s="24">
        <v>138.52000000000001</v>
      </c>
      <c r="CI7" s="24">
        <v>138.66999999999999</v>
      </c>
      <c r="CJ7" s="24">
        <v>139.12</v>
      </c>
      <c r="CK7" s="24">
        <v>141.68</v>
      </c>
      <c r="CL7" s="24">
        <v>140.97999999999999</v>
      </c>
      <c r="CM7" s="24">
        <v>51.78</v>
      </c>
      <c r="CN7" s="24">
        <v>53.93</v>
      </c>
      <c r="CO7" s="24">
        <v>57.88</v>
      </c>
      <c r="CP7" s="24">
        <v>57.78</v>
      </c>
      <c r="CQ7" s="24">
        <v>58.34</v>
      </c>
      <c r="CR7" s="24">
        <v>60.78</v>
      </c>
      <c r="CS7" s="24">
        <v>59.96</v>
      </c>
      <c r="CT7" s="24">
        <v>59.9</v>
      </c>
      <c r="CU7" s="24">
        <v>60.13</v>
      </c>
      <c r="CV7" s="24">
        <v>62.51</v>
      </c>
      <c r="CW7" s="24">
        <v>60.13</v>
      </c>
      <c r="CX7" s="24">
        <v>86.98</v>
      </c>
      <c r="CY7" s="24">
        <v>86.22</v>
      </c>
      <c r="CZ7" s="24">
        <v>87.62</v>
      </c>
      <c r="DA7" s="24">
        <v>86.49</v>
      </c>
      <c r="DB7" s="24">
        <v>86.51</v>
      </c>
      <c r="DC7" s="24">
        <v>94.17</v>
      </c>
      <c r="DD7" s="24">
        <v>94.27</v>
      </c>
      <c r="DE7" s="24">
        <v>94.46</v>
      </c>
      <c r="DF7" s="24">
        <v>94.37</v>
      </c>
      <c r="DG7" s="24">
        <v>94.61</v>
      </c>
      <c r="DH7" s="24">
        <v>96</v>
      </c>
      <c r="DI7" s="24">
        <v>4.54</v>
      </c>
      <c r="DJ7" s="24">
        <v>8.9499999999999993</v>
      </c>
      <c r="DK7" s="24">
        <v>12.34</v>
      </c>
      <c r="DL7" s="24">
        <v>15.38</v>
      </c>
      <c r="DM7" s="24">
        <v>18.13</v>
      </c>
      <c r="DN7" s="24">
        <v>23.25</v>
      </c>
      <c r="DO7" s="24">
        <v>25.2</v>
      </c>
      <c r="DP7" s="24">
        <v>27.42</v>
      </c>
      <c r="DQ7" s="24">
        <v>30.01</v>
      </c>
      <c r="DR7" s="24">
        <v>32.229999999999997</v>
      </c>
      <c r="DS7" s="24">
        <v>42.2</v>
      </c>
      <c r="DT7" s="24">
        <v>0</v>
      </c>
      <c r="DU7" s="24">
        <v>18.2</v>
      </c>
      <c r="DV7" s="24">
        <v>17.87</v>
      </c>
      <c r="DW7" s="24">
        <v>17.57</v>
      </c>
      <c r="DX7" s="24">
        <v>17.149999999999999</v>
      </c>
      <c r="DY7" s="24">
        <v>1.06</v>
      </c>
      <c r="DZ7" s="24">
        <v>2.02</v>
      </c>
      <c r="EA7" s="24">
        <v>2.67</v>
      </c>
      <c r="EB7" s="24">
        <v>3.43</v>
      </c>
      <c r="EC7" s="24">
        <v>4.25</v>
      </c>
      <c r="ED7" s="24">
        <v>9.4600000000000009</v>
      </c>
      <c r="EE7" s="24">
        <v>0.01</v>
      </c>
      <c r="EF7" s="24">
        <v>0</v>
      </c>
      <c r="EG7" s="24">
        <v>7.0000000000000007E-2</v>
      </c>
      <c r="EH7" s="24">
        <v>0.15</v>
      </c>
      <c r="EI7" s="24">
        <v>0.17</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2026-02-13T01:44:10Z</cp:lastPrinted>
  <dcterms:created xsi:type="dcterms:W3CDTF">2025-12-23T06:01:52Z</dcterms:created>
  <dcterms:modified xsi:type="dcterms:W3CDTF">2026-02-13T01:44:15Z</dcterms:modified>
  <cp:category/>
</cp:coreProperties>
</file>