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3_公共下水道\"/>
    </mc:Choice>
  </mc:AlternateContent>
  <xr:revisionPtr revIDLastSave="0" documentId="13_ncr:1_{643C2F21-CFA2-45BE-A454-046A860CFA6C}" xr6:coauthVersionLast="47" xr6:coauthVersionMax="47" xr10:uidLastSave="{00000000-0000-0000-0000-000000000000}"/>
  <workbookProtection workbookAlgorithmName="SHA-512" workbookHashValue="Pvx+yRSlR3X+nsXUaQ9Tr7g/n1b9Z7hJ980UytM4x26Pi/hpDvUc+y1Q3pzmVp0iGIEb7fzS97w2AZhf/ofWlw==" workbookSaltValue="GbpLGcDsqsq5Cwx8uskcPg=="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I85" i="4"/>
  <c r="H85" i="4"/>
  <c r="G85" i="4"/>
  <c r="E85" i="4"/>
  <c r="BB10" i="4"/>
  <c r="AT10" i="4"/>
  <c r="P10" i="4"/>
  <c r="AT8" i="4"/>
  <c r="W8" i="4"/>
  <c r="P8" i="4"/>
  <c r="B6"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<sst xmlns="http://schemas.openxmlformats.org/spreadsheetml/2006/main" count="236" uniqueCount="115">
  <si>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</si>
  <si>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</si>
  <si>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</si>
  <si>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</si>
  <si>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</si>
  <si>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</si>
  <si>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</si>
  <si>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</si>
  <si>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</si>
  <si>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</si>
  <si>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</si>
  <si>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</si>
  <si>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</si>
  <si>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</si>
  <si>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</si>
  <si>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</si>
  <si>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</si>
  <si>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</si>
  <si>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</si>
  <si>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</si>
  <si>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</si>
  <si>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</si>
  <si>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</si>
  <si>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</si>
  <si>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</si>
  <si>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</si>
  <si>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</si>
  <si>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</si>
  <si>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</si>
  <si>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</si>
  <si>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</si>
  <si>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</si>
  <si>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</si>
  <si>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</si>
  <si>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</si>
  <si>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</si>
  <si>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</si>
  <si>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</si>
  <si>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</si>
  <si>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</si>
  <si>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</si>
  <si>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</si>
  <si>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</si>
  <si>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</si>
  <si>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</si>
  <si>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</si>
  <si>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</si>
  <si>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</si>
  <si>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</si>
  <si>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</si>
  <si>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</si>
  <si>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</si>
  <si>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</si>
  <si>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</si>
  <si>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</si>
  <si>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</si>
  <si>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</si>
  <si>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</si>
  <si>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</si>
  <si>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</si>
  <si>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</si>
  <si>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</si>
  <si>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</si>
  <si>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</si>
  <si>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</si>
  <si>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</si>
  <si>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</si>
  <si>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</si>
  <si>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</si>
  <si>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</si>
  <si>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</si>
  <si>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</si>
  <si>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</si>
  <si>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</si>
  <si>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</si>
  <si>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</si>
  <si>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</si>
  <si>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</si>
  <si>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</si>
  <si>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</si>
  <si>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</si>
  <si>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</si>
  <si>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</si>
  <si>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</si>
  <si>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</si>
  <si>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</si>
  <si>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</si>
  <si>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</si>
  <si>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</si>
  <si>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</si>
  <si>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</si>
  <si>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</si>
  <si>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</si>
  <si>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</si>
  <si>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</si>
  <si>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</si>
  <si>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豊川市</t>
  </si>
  <si>
    <t>法適用</t>
  </si>
  <si>
    <t>下水道事業</t>
  </si>
  <si>
    <t>公共下水道</t>
  </si>
  <si>
    <t>Ad</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</si>
  <si>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</si>
  <si>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</si>
  <si>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</si>
  <si>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</si>
  <si>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</si>
  <si>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</si>
  <si>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</si>
  <si>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</si>
  <si>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</si>
  <si>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</si>
  <si>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</si>
  <si>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　有形固定資産減価償却率
　既存施設の償却が進み増加したが、本市は未だ下水道整備区域の拡張をしており、新しい資産も多いため、平均を下回ったと考えられる。
②　管渠老朽化率
　耐用年数を超えた管渠が少ないため平均を下回っているが、近い将来耐用年数を超える管渠が増加するため、計画的な更新の検討が必要である。
③　管渠改善率
　管渠布設延長は下水道整備区域の拡張により伸びたが、修繕等の実績が少なかったため、平均を下回ったと考えられる。</t>
    <phoneticPr fontId="4"/>
  </si>
  <si>
    <t>　経営の健全性・効率性について、経常黒字が続いているものの、収益の一部は一般会計からの繰出金によるものであり、今後は金利上昇に伴う支払利息の増加や物価高騰による資本費や維持管理費の増加により一般会計の負担額も増加傾向となる見込みである。このような状況下で、健全かつ効率的な経営を進めていくには、効率的な管渠等の投資を行うこと、及び企業債の抑制並びに償還方法の見直しにより、将来発生し得る支払利息を未然に抑制することが必要である。
　また、施設面においては平成28年度に策定し、令和3年度に改訂したストックマネジメント計画に基づき、施設の点検・調査、修繕・改築を効果的に進めていく。
　なお、経営戦略については令和3年3月に策定及び公表を行い、令和7年度に見直す予定である。</t>
    <rPh sb="30" eb="32">
      <t>シュウエキ</t>
    </rPh>
    <rPh sb="33" eb="35">
      <t>イチブ</t>
    </rPh>
    <rPh sb="36" eb="38">
      <t>イッパン</t>
    </rPh>
    <rPh sb="38" eb="40">
      <t>カイケイ</t>
    </rPh>
    <rPh sb="43" eb="45">
      <t>クリダ</t>
    </rPh>
    <rPh sb="45" eb="46">
      <t>キン</t>
    </rPh>
    <rPh sb="55" eb="57">
      <t>コンゴ</t>
    </rPh>
    <rPh sb="58" eb="62">
      <t>キンリジョウショウ</t>
    </rPh>
    <rPh sb="63" eb="64">
      <t>トモナ</t>
    </rPh>
    <rPh sb="65" eb="67">
      <t>シハライ</t>
    </rPh>
    <rPh sb="67" eb="69">
      <t>リソク</t>
    </rPh>
    <rPh sb="70" eb="72">
      <t>ゾウカ</t>
    </rPh>
    <rPh sb="73" eb="77">
      <t>ブッカコウトウ</t>
    </rPh>
    <rPh sb="90" eb="92">
      <t>ゾウカ</t>
    </rPh>
    <rPh sb="95" eb="97">
      <t>イッパン</t>
    </rPh>
    <rPh sb="97" eb="99">
      <t>カイケイ</t>
    </rPh>
    <rPh sb="100" eb="102">
      <t>フタン</t>
    </rPh>
    <rPh sb="102" eb="103">
      <t>ガク</t>
    </rPh>
    <rPh sb="104" eb="106">
      <t>ゾウカ</t>
    </rPh>
    <rPh sb="106" eb="108">
      <t>ケイコウ</t>
    </rPh>
    <rPh sb="111" eb="113">
      <t>ミコ</t>
    </rPh>
    <rPh sb="123" eb="126">
      <t>ジョウキョウカ</t>
    </rPh>
    <rPh sb="128" eb="130">
      <t>ケンゼン</t>
    </rPh>
    <rPh sb="132" eb="135">
      <t>コウリツテキ</t>
    </rPh>
    <rPh sb="136" eb="138">
      <t>ケイエイ</t>
    </rPh>
    <rPh sb="139" eb="140">
      <t>スス</t>
    </rPh>
    <rPh sb="151" eb="153">
      <t>カンキョ</t>
    </rPh>
    <rPh sb="153" eb="154">
      <t>トウ</t>
    </rPh>
    <rPh sb="155" eb="157">
      <t>トウシ</t>
    </rPh>
    <rPh sb="163" eb="164">
      <t>オヨ</t>
    </rPh>
    <rPh sb="165" eb="167">
      <t>キギョウ</t>
    </rPh>
    <rPh sb="167" eb="168">
      <t>サイ</t>
    </rPh>
    <rPh sb="169" eb="171">
      <t>ヨクセイ</t>
    </rPh>
    <rPh sb="171" eb="172">
      <t>ナラ</t>
    </rPh>
    <rPh sb="174" eb="176">
      <t>ショウカン</t>
    </rPh>
    <rPh sb="176" eb="178">
      <t>ホウホウ</t>
    </rPh>
    <rPh sb="179" eb="181">
      <t>ミナオ</t>
    </rPh>
    <rPh sb="186" eb="188">
      <t>ショウライ</t>
    </rPh>
    <rPh sb="188" eb="190">
      <t>ハッセイ</t>
    </rPh>
    <rPh sb="191" eb="192">
      <t>ウ</t>
    </rPh>
    <rPh sb="193" eb="195">
      <t>シハライ</t>
    </rPh>
    <rPh sb="195" eb="197">
      <t>リソク</t>
    </rPh>
    <rPh sb="198" eb="200">
      <t>ミゼン</t>
    </rPh>
    <rPh sb="201" eb="203">
      <t>ヨクセイ</t>
    </rPh>
    <rPh sb="208" eb="210">
      <t>ヒツヨウ</t>
    </rPh>
    <phoneticPr fontId="4"/>
  </si>
  <si>
    <t>①　経常収支比率
　一般会計繰出金の収入もあり100%を超え黒字であるが、依然として平均を下回っている。なお、次年度は下水道使用料改定により営業収益は増加する見込みであるが、同時に金利上昇により、新規借入や既存の企業債の利率見直しに伴う支払利息の増加が始まっていくことで営業外費用は今後増加していく見込みである。
②　累積欠損金比率
　0%であり今後も0%を維持するよう努める。
③　流動比率
　本市は未だ下水道整備区域の拡張をしており、管渠の拡張と更新に係る建設改良費への自己財源の充当(流動資産減)、及び企業債借入による償還負担(将来的な流動負債増)が重なり、流動比率は100％を下回っている。昨今の金利上昇局面において、支払利息が負担になるため、借入れに頼りすぎない経営へのシフトが必要である。
④　企業債残高対事業規模比率
　毎年の借入額が、償還額を超えないよう収支計画を立てているため、起債残高が減少してきたことが、平均を下回った要因と考える。今後も順調に償還を進める。
⑤　経費回収率
　実質使用料単価が150円を下回っており、適正な使用料を徴収できていないことが平均を下回る要因と考えられる。なお、次年度は下水道使用料改定により下水道使用料は増加する見込みである。
⑥　汚水処理原価
　平均より良好な状況は、未だ下水整備区域の拡張をしており、有収水量が伸びていることが要因と考えられる。
⑦　施設利用率
　処理場を所有していないため数値が出ていない。
⑧　水洗化率
　現在処理区域内人口の減少割合に対し、現在水洗便所設置済人口の減少割合が少ないことが増加要因であるが、依然として平均を下回っているため、下水道整備済区域の接続率が向上するよう、市民や企業に働きかける必要がある。</t>
    <rPh sb="37" eb="39">
      <t>イゼン</t>
    </rPh>
    <rPh sb="55" eb="58">
      <t>ジネンド</t>
    </rPh>
    <rPh sb="59" eb="62">
      <t>ゲスイドウ</t>
    </rPh>
    <rPh sb="62" eb="65">
      <t>シヨウリョウ</t>
    </rPh>
    <rPh sb="65" eb="67">
      <t>カイテイ</t>
    </rPh>
    <rPh sb="70" eb="72">
      <t>エイギョウ</t>
    </rPh>
    <rPh sb="72" eb="74">
      <t>シュウエキ</t>
    </rPh>
    <rPh sb="75" eb="77">
      <t>ゾウカ</t>
    </rPh>
    <rPh sb="79" eb="81">
      <t>ミコ</t>
    </rPh>
    <rPh sb="116" eb="117">
      <t>トモナ</t>
    </rPh>
    <rPh sb="135" eb="138">
      <t>エイギョウガイ</t>
    </rPh>
    <rPh sb="138" eb="140">
      <t>ヒヨウ</t>
    </rPh>
    <rPh sb="219" eb="221">
      <t>カンキョ</t>
    </rPh>
    <rPh sb="222" eb="224">
      <t>カクチョウ</t>
    </rPh>
    <rPh sb="225" eb="227">
      <t>コウシン</t>
    </rPh>
    <rPh sb="228" eb="229">
      <t>カカ</t>
    </rPh>
    <rPh sb="230" eb="232">
      <t>ケンセツ</t>
    </rPh>
    <rPh sb="232" eb="234">
      <t>カイリョウ</t>
    </rPh>
    <rPh sb="234" eb="235">
      <t>ヒ</t>
    </rPh>
    <rPh sb="237" eb="239">
      <t>ジコ</t>
    </rPh>
    <rPh sb="239" eb="241">
      <t>ザイゲン</t>
    </rPh>
    <rPh sb="242" eb="244">
      <t>ジュウトウ</t>
    </rPh>
    <rPh sb="245" eb="247">
      <t>リュウドウ</t>
    </rPh>
    <rPh sb="247" eb="249">
      <t>シサン</t>
    </rPh>
    <rPh sb="249" eb="250">
      <t>ゲン</t>
    </rPh>
    <rPh sb="252" eb="253">
      <t>オヨ</t>
    </rPh>
    <rPh sb="254" eb="256">
      <t>キギョウ</t>
    </rPh>
    <rPh sb="256" eb="257">
      <t>サイ</t>
    </rPh>
    <rPh sb="257" eb="259">
      <t>カリイレ</t>
    </rPh>
    <rPh sb="262" eb="264">
      <t>ショウカン</t>
    </rPh>
    <rPh sb="264" eb="266">
      <t>フタン</t>
    </rPh>
    <rPh sb="267" eb="270">
      <t>ショウライテキ</t>
    </rPh>
    <rPh sb="271" eb="273">
      <t>リュウドウ</t>
    </rPh>
    <rPh sb="273" eb="275">
      <t>フサイ</t>
    </rPh>
    <rPh sb="275" eb="276">
      <t>ゾウ</t>
    </rPh>
    <rPh sb="278" eb="279">
      <t>カサ</t>
    </rPh>
    <rPh sb="282" eb="284">
      <t>リュウドウ</t>
    </rPh>
    <rPh sb="284" eb="286">
      <t>ヒリツ</t>
    </rPh>
    <rPh sb="292" eb="294">
      <t>シタマワ</t>
    </rPh>
    <rPh sb="299" eb="301">
      <t>サッコン</t>
    </rPh>
    <rPh sb="302" eb="306">
      <t>キンリジョウショウ</t>
    </rPh>
    <rPh sb="306" eb="308">
      <t>キョクメン</t>
    </rPh>
    <rPh sb="313" eb="315">
      <t>シハライ</t>
    </rPh>
    <rPh sb="315" eb="317">
      <t>リソク</t>
    </rPh>
    <rPh sb="318" eb="320">
      <t>フタン</t>
    </rPh>
    <rPh sb="344" eb="346">
      <t>ヒツヨウ</t>
    </rPh>
    <rPh sb="390" eb="391">
      <t>タ</t>
    </rPh>
    <rPh sb="461" eb="462">
      <t>エン</t>
    </rPh>
    <rPh sb="463" eb="465">
      <t>シタマワ</t>
    </rPh>
    <rPh sb="470" eb="472">
      <t>テキセイ</t>
    </rPh>
    <rPh sb="473" eb="476">
      <t>シヨウリョウ</t>
    </rPh>
    <rPh sb="477" eb="479">
      <t>チョウシュウ</t>
    </rPh>
    <rPh sb="521" eb="527">
      <t>ゲスイドウシヨウリョウ</t>
    </rPh>
    <rPh sb="528" eb="530">
      <t>ゾウカ</t>
    </rPh>
    <rPh sb="651" eb="653">
      <t>ゲンショウ</t>
    </rPh>
    <rPh sb="653" eb="655">
      <t>ワリアイ</t>
    </rPh>
    <rPh sb="656" eb="657">
      <t>タイ</t>
    </rPh>
    <rPh sb="671" eb="673">
      <t>ゲンショウ</t>
    </rPh>
    <rPh sb="673" eb="675">
      <t>ワリアイ</t>
    </rPh>
    <rPh sb="676" eb="677">
      <t>スク</t>
    </rPh>
    <rPh sb="682" eb="684">
      <t>ゾウカ</t>
    </rPh>
    <rPh sb="684" eb="686">
      <t>ヨウイン</t>
    </rPh>
    <rPh sb="691" eb="693">
      <t>イゼン</t>
    </rPh>
    <rPh sb="696" eb="698">
      <t>ヘイキン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</si>
</sst>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0.09</c:v>
                </c:pt>
                <c:pt idx="1">
                  <c:v>0.09</c:v>
                </c:pt>
                <c:pt idx="2">
                  <c:v>0.12</c:v>
                </c:pt>
                <c:pt idx="3">
                  <c:v>0.06</c:v>
                </c:pt>
                <c:pt idx="4">
                  <c:v>7.0000000000000007E-2</c:v>
                </c:pt>
              </c:numCache>
            </c:numRef>
          </c:val>
          <c:extLst>
            <c:ext xmlns:c16="http://schemas.microsoft.com/office/drawing/2014/chart" uri="{C3380CC4-5D6E-409C-BE32-E72D297353CC}">
              <c16:uniqueId val="{00000000-E9B7-498A-A77C-8B74F9B64D4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0.33</c:v>
                </c:pt>
                <c:pt idx="1">
                  <c:v>0.22</c:v>
                </c:pt>
                <c:pt idx="2">
                  <c:v>0.23</c:v>
                </c:pt>
                <c:pt idx="3">
                  <c:v>0.18</c:v>
                </c:pt>
                <c:pt idx="4">
                  <c:v>0.16</c:v>
                </c:pt>
              </c:numCache>
            </c:numRef>
          </c:val>
          <c:smooth val="0"/>
          <c:extLst>
            <c:ext xmlns:c16="http://schemas.microsoft.com/office/drawing/2014/chart" uri="{C3380CC4-5D6E-409C-BE32-E72D297353CC}">
              <c16:uniqueId val="{00000001-E9B7-498A-A77C-8B74F9B64D4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BCE-4C9F-8517-673F3BDF021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c:v>
                </c:pt>
                <c:pt idx="1">
                  <c:v>66.650000000000006</c:v>
                </c:pt>
                <c:pt idx="2">
                  <c:v>64.45</c:v>
                </c:pt>
                <c:pt idx="3">
                  <c:v>65.11</c:v>
                </c:pt>
                <c:pt idx="4">
                  <c:v>65.540000000000006</c:v>
                </c:pt>
              </c:numCache>
            </c:numRef>
          </c:val>
          <c:smooth val="0"/>
          <c:extLst>
            <c:ext xmlns:c16="http://schemas.microsoft.com/office/drawing/2014/chart" uri="{C3380CC4-5D6E-409C-BE32-E72D297353CC}">
              <c16:uniqueId val="{00000001-0BCE-4C9F-8517-673F3BDF021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92.75</c:v>
                </c:pt>
                <c:pt idx="1">
                  <c:v>93.38</c:v>
                </c:pt>
                <c:pt idx="2">
                  <c:v>93.8</c:v>
                </c:pt>
                <c:pt idx="3">
                  <c:v>94.42</c:v>
                </c:pt>
                <c:pt idx="4">
                  <c:v>94.74</c:v>
                </c:pt>
              </c:numCache>
            </c:numRef>
          </c:val>
          <c:extLst>
            <c:ext xmlns:c16="http://schemas.microsoft.com/office/drawing/2014/chart" uri="{C3380CC4-5D6E-409C-BE32-E72D297353CC}">
              <c16:uniqueId val="{00000000-64AA-4043-82C8-CB03104D30C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94.41</c:v>
                </c:pt>
                <c:pt idx="1">
                  <c:v>94.43</c:v>
                </c:pt>
                <c:pt idx="2">
                  <c:v>94.58</c:v>
                </c:pt>
                <c:pt idx="3">
                  <c:v>94.69</c:v>
                </c:pt>
                <c:pt idx="4">
                  <c:v>94.81</c:v>
                </c:pt>
              </c:numCache>
            </c:numRef>
          </c:val>
          <c:smooth val="0"/>
          <c:extLst>
            <c:ext xmlns:c16="http://schemas.microsoft.com/office/drawing/2014/chart" uri="{C3380CC4-5D6E-409C-BE32-E72D297353CC}">
              <c16:uniqueId val="{00000001-64AA-4043-82C8-CB03104D30C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104.85</c:v>
                </c:pt>
                <c:pt idx="1">
                  <c:v>104.5</c:v>
                </c:pt>
                <c:pt idx="2">
                  <c:v>103.28</c:v>
                </c:pt>
                <c:pt idx="3">
                  <c:v>100.79</c:v>
                </c:pt>
                <c:pt idx="4">
                  <c:v>100.45</c:v>
                </c:pt>
              </c:numCache>
            </c:numRef>
          </c:val>
          <c:extLst>
            <c:ext xmlns:c16="http://schemas.microsoft.com/office/drawing/2014/chart" uri="{C3380CC4-5D6E-409C-BE32-E72D297353CC}">
              <c16:uniqueId val="{00000000-9412-49B1-BD07-B930FCD8C1F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109.58</c:v>
                </c:pt>
                <c:pt idx="1">
                  <c:v>109.32</c:v>
                </c:pt>
                <c:pt idx="2">
                  <c:v>108.33</c:v>
                </c:pt>
                <c:pt idx="3">
                  <c:v>107.76</c:v>
                </c:pt>
                <c:pt idx="4">
                  <c:v>107.14</c:v>
                </c:pt>
              </c:numCache>
            </c:numRef>
          </c:val>
          <c:smooth val="0"/>
          <c:extLst>
            <c:ext xmlns:c16="http://schemas.microsoft.com/office/drawing/2014/chart" uri="{C3380CC4-5D6E-409C-BE32-E72D297353CC}">
              <c16:uniqueId val="{00000001-9412-49B1-BD07-B930FCD8C1F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6.89</c:v>
                </c:pt>
                <c:pt idx="1">
                  <c:v>10.19</c:v>
                </c:pt>
                <c:pt idx="2">
                  <c:v>13.42</c:v>
                </c:pt>
                <c:pt idx="3">
                  <c:v>16.64</c:v>
                </c:pt>
                <c:pt idx="4">
                  <c:v>19.75</c:v>
                </c:pt>
              </c:numCache>
            </c:numRef>
          </c:val>
          <c:extLst>
            <c:ext xmlns:c16="http://schemas.microsoft.com/office/drawing/2014/chart" uri="{C3380CC4-5D6E-409C-BE32-E72D297353CC}">
              <c16:uniqueId val="{00000000-F9BE-40D8-87D4-FD63B1A840C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34.15</c:v>
                </c:pt>
                <c:pt idx="1">
                  <c:v>35.53</c:v>
                </c:pt>
                <c:pt idx="2">
                  <c:v>37.51</c:v>
                </c:pt>
                <c:pt idx="3">
                  <c:v>38.869999999999997</c:v>
                </c:pt>
                <c:pt idx="4">
                  <c:v>40.36</c:v>
                </c:pt>
              </c:numCache>
            </c:numRef>
          </c:val>
          <c:smooth val="0"/>
          <c:extLst>
            <c:ext xmlns:c16="http://schemas.microsoft.com/office/drawing/2014/chart" uri="{C3380CC4-5D6E-409C-BE32-E72D297353CC}">
              <c16:uniqueId val="{00000001-F9BE-40D8-87D4-FD63B1A840C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quot;-&quot;">
                  <c:v>2.66</c:v>
                </c:pt>
                <c:pt idx="4" formatCode="#,##0.00;&quot;△&quot;#,##0.00;&quot;-&quot;">
                  <c:v>3.11</c:v>
                </c:pt>
              </c:numCache>
            </c:numRef>
          </c:val>
          <c:extLst>
            <c:ext xmlns:c16="http://schemas.microsoft.com/office/drawing/2014/chart" uri="{C3380CC4-5D6E-409C-BE32-E72D297353CC}">
              <c16:uniqueId val="{00000000-41AD-442B-82B0-7C291E8A0E6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5.18</c:v>
                </c:pt>
                <c:pt idx="1">
                  <c:v>6.01</c:v>
                </c:pt>
                <c:pt idx="2">
                  <c:v>6.84</c:v>
                </c:pt>
                <c:pt idx="3">
                  <c:v>7.69</c:v>
                </c:pt>
                <c:pt idx="4">
                  <c:v>8.39</c:v>
                </c:pt>
              </c:numCache>
            </c:numRef>
          </c:val>
          <c:smooth val="0"/>
          <c:extLst>
            <c:ext xmlns:c16="http://schemas.microsoft.com/office/drawing/2014/chart" uri="{C3380CC4-5D6E-409C-BE32-E72D297353CC}">
              <c16:uniqueId val="{00000001-41AD-442B-82B0-7C291E8A0E6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74E-4E86-8336-D74E5029802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5.97</c:v>
                </c:pt>
                <c:pt idx="1">
                  <c:v>1.54</c:v>
                </c:pt>
                <c:pt idx="2">
                  <c:v>1.28</c:v>
                </c:pt>
                <c:pt idx="3">
                  <c:v>1.02</c:v>
                </c:pt>
                <c:pt idx="4">
                  <c:v>1.06</c:v>
                </c:pt>
              </c:numCache>
            </c:numRef>
          </c:val>
          <c:smooth val="0"/>
          <c:extLst>
            <c:ext xmlns:c16="http://schemas.microsoft.com/office/drawing/2014/chart" uri="{C3380CC4-5D6E-409C-BE32-E72D297353CC}">
              <c16:uniqueId val="{00000001-674E-4E86-8336-D74E5029802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48.24</c:v>
                </c:pt>
                <c:pt idx="1">
                  <c:v>59.82</c:v>
                </c:pt>
                <c:pt idx="2">
                  <c:v>67.069999999999993</c:v>
                </c:pt>
                <c:pt idx="3">
                  <c:v>72.260000000000005</c:v>
                </c:pt>
                <c:pt idx="4">
                  <c:v>68.349999999999994</c:v>
                </c:pt>
              </c:numCache>
            </c:numRef>
          </c:val>
          <c:extLst>
            <c:ext xmlns:c16="http://schemas.microsoft.com/office/drawing/2014/chart" uri="{C3380CC4-5D6E-409C-BE32-E72D297353CC}">
              <c16:uniqueId val="{00000000-6178-4214-B75E-D75F5E65999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60.82</c:v>
                </c:pt>
                <c:pt idx="1">
                  <c:v>63.48</c:v>
                </c:pt>
                <c:pt idx="2">
                  <c:v>65.510000000000005</c:v>
                </c:pt>
                <c:pt idx="3">
                  <c:v>72.78</c:v>
                </c:pt>
                <c:pt idx="4">
                  <c:v>74.56</c:v>
                </c:pt>
              </c:numCache>
            </c:numRef>
          </c:val>
          <c:smooth val="0"/>
          <c:extLst>
            <c:ext xmlns:c16="http://schemas.microsoft.com/office/drawing/2014/chart" uri="{C3380CC4-5D6E-409C-BE32-E72D297353CC}">
              <c16:uniqueId val="{00000001-6178-4214-B75E-D75F5E65999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784.91</c:v>
                </c:pt>
                <c:pt idx="1">
                  <c:v>750.02</c:v>
                </c:pt>
                <c:pt idx="2">
                  <c:v>733.01</c:v>
                </c:pt>
                <c:pt idx="3">
                  <c:v>722.66</c:v>
                </c:pt>
                <c:pt idx="4">
                  <c:v>686.14</c:v>
                </c:pt>
              </c:numCache>
            </c:numRef>
          </c:val>
          <c:extLst>
            <c:ext xmlns:c16="http://schemas.microsoft.com/office/drawing/2014/chart" uri="{C3380CC4-5D6E-409C-BE32-E72D297353CC}">
              <c16:uniqueId val="{00000000-633B-4C91-AB82-2175722A46E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920.83</c:v>
                </c:pt>
                <c:pt idx="1">
                  <c:v>874.02</c:v>
                </c:pt>
                <c:pt idx="2">
                  <c:v>827.43</c:v>
                </c:pt>
                <c:pt idx="3">
                  <c:v>790.32</c:v>
                </c:pt>
                <c:pt idx="4">
                  <c:v>747.33</c:v>
                </c:pt>
              </c:numCache>
            </c:numRef>
          </c:val>
          <c:smooth val="0"/>
          <c:extLst>
            <c:ext xmlns:c16="http://schemas.microsoft.com/office/drawing/2014/chart" uri="{C3380CC4-5D6E-409C-BE32-E72D297353CC}">
              <c16:uniqueId val="{00000001-633B-4C91-AB82-2175722A46E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89.05</c:v>
                </c:pt>
                <c:pt idx="1">
                  <c:v>88.93</c:v>
                </c:pt>
                <c:pt idx="2">
                  <c:v>86.66</c:v>
                </c:pt>
                <c:pt idx="3">
                  <c:v>85.36</c:v>
                </c:pt>
                <c:pt idx="4">
                  <c:v>90.34</c:v>
                </c:pt>
              </c:numCache>
            </c:numRef>
          </c:val>
          <c:extLst>
            <c:ext xmlns:c16="http://schemas.microsoft.com/office/drawing/2014/chart" uri="{C3380CC4-5D6E-409C-BE32-E72D297353CC}">
              <c16:uniqueId val="{00000000-580A-4171-9A9B-DE5554C7DF3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99.82</c:v>
                </c:pt>
                <c:pt idx="1">
                  <c:v>100.32</c:v>
                </c:pt>
                <c:pt idx="2">
                  <c:v>99.71</c:v>
                </c:pt>
                <c:pt idx="3">
                  <c:v>98.7</c:v>
                </c:pt>
                <c:pt idx="4">
                  <c:v>100.01</c:v>
                </c:pt>
              </c:numCache>
            </c:numRef>
          </c:val>
          <c:smooth val="0"/>
          <c:extLst>
            <c:ext xmlns:c16="http://schemas.microsoft.com/office/drawing/2014/chart" uri="{C3380CC4-5D6E-409C-BE32-E72D297353CC}">
              <c16:uniqueId val="{00000001-580A-4171-9A9B-DE5554C7DF3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136.77000000000001</c:v>
                </c:pt>
                <c:pt idx="1">
                  <c:v>137.68</c:v>
                </c:pt>
                <c:pt idx="2">
                  <c:v>140.57</c:v>
                </c:pt>
                <c:pt idx="3">
                  <c:v>141.27000000000001</c:v>
                </c:pt>
                <c:pt idx="4">
                  <c:v>134.16</c:v>
                </c:pt>
              </c:numCache>
            </c:numRef>
          </c:val>
          <c:extLst>
            <c:ext xmlns:c16="http://schemas.microsoft.com/office/drawing/2014/chart" uri="{C3380CC4-5D6E-409C-BE32-E72D297353CC}">
              <c16:uniqueId val="{00000000-657C-4ADF-B54A-DA70E5DD6EB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156.77000000000001</c:v>
                </c:pt>
                <c:pt idx="1">
                  <c:v>157.63999999999999</c:v>
                </c:pt>
                <c:pt idx="2">
                  <c:v>159.59</c:v>
                </c:pt>
                <c:pt idx="3">
                  <c:v>160.65</c:v>
                </c:pt>
                <c:pt idx="4">
                  <c:v>160.6</c:v>
                </c:pt>
              </c:numCache>
            </c:numRef>
          </c:val>
          <c:smooth val="0"/>
          <c:extLst>
            <c:ext xmlns:c16="http://schemas.microsoft.com/office/drawing/2014/chart" uri="{C3380CC4-5D6E-409C-BE32-E72D297353CC}">
              <c16:uniqueId val="{00000001-657C-4ADF-B54A-DA70E5DD6EB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愛知県　豊川市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Ad</v>
      </c>
      <c r="X8" s="39"/>
      <c r="Y8" s="39"/>
      <c r="Z8" s="39"/>
      <c r="AA8" s="39"/>
      <c r="AB8" s="39"/>
      <c r="AC8" s="39"/>
      <c r="AD8" s="40" t="str">
        <f>データ!$M$6</f>
        <v>非設置</v>
      </c>
      <c r="AE8" s="40"/>
      <c r="AF8" s="40"/>
      <c r="AG8" s="40"/>
      <c r="AH8" s="40"/>
      <c r="AI8" s="40"/>
      <c r="AJ8" s="40"/>
      <c r="AK8" s="3"/>
      <c r="AL8" s="41">
        <f>データ!S6</f>
        <v>185900</v>
      </c>
      <c r="AM8" s="41"/>
      <c r="AN8" s="41"/>
      <c r="AO8" s="41"/>
      <c r="AP8" s="41"/>
      <c r="AQ8" s="41"/>
      <c r="AR8" s="41"/>
      <c r="AS8" s="41"/>
      <c r="AT8" s="34">
        <f>データ!T6</f>
        <v>161.13999999999999</v>
      </c>
      <c r="AU8" s="34"/>
      <c r="AV8" s="34"/>
      <c r="AW8" s="34"/>
      <c r="AX8" s="34"/>
      <c r="AY8" s="34"/>
      <c r="AZ8" s="34"/>
      <c r="BA8" s="34"/>
      <c r="BB8" s="34">
        <f>データ!U6</f>
        <v>1153.6600000000001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68.489999999999995</v>
      </c>
      <c r="J10" s="34"/>
      <c r="K10" s="34"/>
      <c r="L10" s="34"/>
      <c r="M10" s="34"/>
      <c r="N10" s="34"/>
      <c r="O10" s="34"/>
      <c r="P10" s="34">
        <f>データ!P6</f>
        <v>81.03</v>
      </c>
      <c r="Q10" s="34"/>
      <c r="R10" s="34"/>
      <c r="S10" s="34"/>
      <c r="T10" s="34"/>
      <c r="U10" s="34"/>
      <c r="V10" s="34"/>
      <c r="W10" s="34">
        <f>データ!Q6</f>
        <v>90.28</v>
      </c>
      <c r="X10" s="34"/>
      <c r="Y10" s="34"/>
      <c r="Z10" s="34"/>
      <c r="AA10" s="34"/>
      <c r="AB10" s="34"/>
      <c r="AC10" s="34"/>
      <c r="AD10" s="41">
        <f>データ!R6</f>
        <v>1991</v>
      </c>
      <c r="AE10" s="41"/>
      <c r="AF10" s="41"/>
      <c r="AG10" s="41"/>
      <c r="AH10" s="41"/>
      <c r="AI10" s="41"/>
      <c r="AJ10" s="41"/>
      <c r="AK10" s="2"/>
      <c r="AL10" s="41">
        <f>データ!V6</f>
        <v>150259</v>
      </c>
      <c r="AM10" s="41"/>
      <c r="AN10" s="41"/>
      <c r="AO10" s="41"/>
      <c r="AP10" s="41"/>
      <c r="AQ10" s="41"/>
      <c r="AR10" s="41"/>
      <c r="AS10" s="41"/>
      <c r="AT10" s="34">
        <f>データ!W6</f>
        <v>30.74</v>
      </c>
      <c r="AU10" s="34"/>
      <c r="AV10" s="34"/>
      <c r="AW10" s="34"/>
      <c r="AX10" s="34"/>
      <c r="AY10" s="34"/>
      <c r="AZ10" s="34"/>
      <c r="BA10" s="34"/>
      <c r="BB10" s="34">
        <f>データ!X6</f>
        <v>4888.0600000000004</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112</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113</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lIA1vv1AnafvHPAbOVjJubhfkmOyY2g+PeZi/tu1EW2X6bOwF1JmvL3uTosdBSZXhFHWAcDq4CQ1MGlqbuAt5w==" saltValue="aU/1H0Z3F7Pcrfj+Q9CSR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232076</v>
      </c>
      <c r="D6" s="19">
        <f t="shared" si="3"/>
        <v>46</v>
      </c>
      <c r="E6" s="19">
        <f t="shared" si="3"/>
        <v>17</v>
      </c>
      <c r="F6" s="19">
        <f t="shared" si="3"/>
        <v>1</v>
      </c>
      <c r="G6" s="19">
        <f t="shared" si="3"/>
        <v>0</v>
      </c>
      <c r="H6" s="19" t="str">
        <f t="shared" si="3"/>
        <v>愛知県　豊川市</v>
      </c>
      <c r="I6" s="19" t="str">
        <f t="shared" si="3"/>
        <v>法適用</v>
      </c>
      <c r="J6" s="19" t="str">
        <f t="shared" si="3"/>
        <v>下水道事業</v>
      </c>
      <c r="K6" s="19" t="str">
        <f t="shared" si="3"/>
        <v>公共下水道</v>
      </c>
      <c r="L6" s="19" t="str">
        <f t="shared" si="3"/>
        <v>Ad</v>
      </c>
      <c r="M6" s="19" t="str">
        <f t="shared" si="3"/>
        <v>非設置</v>
      </c>
      <c r="N6" s="20" t="str">
        <f t="shared" si="3"/>
        <v>-</v>
      </c>
      <c r="O6" s="20">
        <f t="shared" si="3"/>
        <v>68.489999999999995</v>
      </c>
      <c r="P6" s="20">
        <f t="shared" si="3"/>
        <v>81.03</v>
      </c>
      <c r="Q6" s="20">
        <f t="shared" si="3"/>
        <v>90.28</v>
      </c>
      <c r="R6" s="20">
        <f t="shared" si="3"/>
        <v>1991</v>
      </c>
      <c r="S6" s="20">
        <f t="shared" si="3"/>
        <v>185900</v>
      </c>
      <c r="T6" s="20">
        <f t="shared" si="3"/>
        <v>161.13999999999999</v>
      </c>
      <c r="U6" s="20">
        <f t="shared" si="3"/>
        <v>1153.6600000000001</v>
      </c>
      <c r="V6" s="20">
        <f t="shared" si="3"/>
        <v>150259</v>
      </c>
      <c r="W6" s="20">
        <f t="shared" si="3"/>
        <v>30.74</v>
      </c>
      <c r="X6" s="20">
        <f t="shared" si="3"/>
        <v>4888.0600000000004</v>
      </c>
      <c r="Y6" s="21">
        <f>IF(Y7="",NA(),Y7)</f>
        <v>104.85</v>
      </c>
      <c r="Z6" s="21">
        <f t="shared" ref="Z6:AH6" si="4">IF(Z7="",NA(),Z7)</f>
        <v>104.5</v>
      </c>
      <c r="AA6" s="21">
        <f t="shared" si="4"/>
        <v>103.28</v>
      </c>
      <c r="AB6" s="21">
        <f t="shared" si="4"/>
        <v>100.79</v>
      </c>
      <c r="AC6" s="21">
        <f t="shared" si="4"/>
        <v>100.45</v>
      </c>
      <c r="AD6" s="21">
        <f t="shared" si="4"/>
        <v>109.58</v>
      </c>
      <c r="AE6" s="21">
        <f t="shared" si="4"/>
        <v>109.32</v>
      </c>
      <c r="AF6" s="21">
        <f t="shared" si="4"/>
        <v>108.33</v>
      </c>
      <c r="AG6" s="21">
        <f t="shared" si="4"/>
        <v>107.76</v>
      </c>
      <c r="AH6" s="21">
        <f t="shared" si="4"/>
        <v>107.14</v>
      </c>
      <c r="AI6" s="20" t="str">
        <f>IF(AI7="","",IF(AI7="-","【-】","【"&amp;SUBSTITUTE(TEXT(AI7,"#,##0.00"),"-","△")&amp;"】"))</f>
        <v>【105.36】</v>
      </c>
      <c r="AJ6" s="20">
        <f>IF(AJ7="",NA(),AJ7)</f>
        <v>0</v>
      </c>
      <c r="AK6" s="20">
        <f t="shared" ref="AK6:AS6" si="5">IF(AK7="",NA(),AK7)</f>
        <v>0</v>
      </c>
      <c r="AL6" s="20">
        <f t="shared" si="5"/>
        <v>0</v>
      </c>
      <c r="AM6" s="20">
        <f t="shared" si="5"/>
        <v>0</v>
      </c>
      <c r="AN6" s="20">
        <f t="shared" si="5"/>
        <v>0</v>
      </c>
      <c r="AO6" s="21">
        <f t="shared" si="5"/>
        <v>5.97</v>
      </c>
      <c r="AP6" s="21">
        <f t="shared" si="5"/>
        <v>1.54</v>
      </c>
      <c r="AQ6" s="21">
        <f t="shared" si="5"/>
        <v>1.28</v>
      </c>
      <c r="AR6" s="21">
        <f t="shared" si="5"/>
        <v>1.02</v>
      </c>
      <c r="AS6" s="21">
        <f t="shared" si="5"/>
        <v>1.06</v>
      </c>
      <c r="AT6" s="20" t="str">
        <f>IF(AT7="","",IF(AT7="-","【-】","【"&amp;SUBSTITUTE(TEXT(AT7,"#,##0.00"),"-","△")&amp;"】"))</f>
        <v>【3.12】</v>
      </c>
      <c r="AU6" s="21">
        <f>IF(AU7="",NA(),AU7)</f>
        <v>48.24</v>
      </c>
      <c r="AV6" s="21">
        <f t="shared" ref="AV6:BD6" si="6">IF(AV7="",NA(),AV7)</f>
        <v>59.82</v>
      </c>
      <c r="AW6" s="21">
        <f t="shared" si="6"/>
        <v>67.069999999999993</v>
      </c>
      <c r="AX6" s="21">
        <f t="shared" si="6"/>
        <v>72.260000000000005</v>
      </c>
      <c r="AY6" s="21">
        <f t="shared" si="6"/>
        <v>68.349999999999994</v>
      </c>
      <c r="AZ6" s="21">
        <f t="shared" si="6"/>
        <v>60.82</v>
      </c>
      <c r="BA6" s="21">
        <f t="shared" si="6"/>
        <v>63.48</v>
      </c>
      <c r="BB6" s="21">
        <f t="shared" si="6"/>
        <v>65.510000000000005</v>
      </c>
      <c r="BC6" s="21">
        <f t="shared" si="6"/>
        <v>72.78</v>
      </c>
      <c r="BD6" s="21">
        <f t="shared" si="6"/>
        <v>74.56</v>
      </c>
      <c r="BE6" s="20" t="str">
        <f>IF(BE7="","",IF(BE7="-","【-】","【"&amp;SUBSTITUTE(TEXT(BE7,"#,##0.00"),"-","△")&amp;"】"))</f>
        <v>【82.75】</v>
      </c>
      <c r="BF6" s="21">
        <f>IF(BF7="",NA(),BF7)</f>
        <v>784.91</v>
      </c>
      <c r="BG6" s="21">
        <f t="shared" ref="BG6:BO6" si="7">IF(BG7="",NA(),BG7)</f>
        <v>750.02</v>
      </c>
      <c r="BH6" s="21">
        <f t="shared" si="7"/>
        <v>733.01</v>
      </c>
      <c r="BI6" s="21">
        <f t="shared" si="7"/>
        <v>722.66</v>
      </c>
      <c r="BJ6" s="21">
        <f t="shared" si="7"/>
        <v>686.14</v>
      </c>
      <c r="BK6" s="21">
        <f t="shared" si="7"/>
        <v>920.83</v>
      </c>
      <c r="BL6" s="21">
        <f t="shared" si="7"/>
        <v>874.02</v>
      </c>
      <c r="BM6" s="21">
        <f t="shared" si="7"/>
        <v>827.43</v>
      </c>
      <c r="BN6" s="21">
        <f t="shared" si="7"/>
        <v>790.32</v>
      </c>
      <c r="BO6" s="21">
        <f t="shared" si="7"/>
        <v>747.33</v>
      </c>
      <c r="BP6" s="20" t="str">
        <f>IF(BP7="","",IF(BP7="-","【-】","【"&amp;SUBSTITUTE(TEXT(BP7,"#,##0.00"),"-","△")&amp;"】"))</f>
        <v>【602.56】</v>
      </c>
      <c r="BQ6" s="21">
        <f>IF(BQ7="",NA(),BQ7)</f>
        <v>89.05</v>
      </c>
      <c r="BR6" s="21">
        <f t="shared" ref="BR6:BZ6" si="8">IF(BR7="",NA(),BR7)</f>
        <v>88.93</v>
      </c>
      <c r="BS6" s="21">
        <f t="shared" si="8"/>
        <v>86.66</v>
      </c>
      <c r="BT6" s="21">
        <f t="shared" si="8"/>
        <v>85.36</v>
      </c>
      <c r="BU6" s="21">
        <f t="shared" si="8"/>
        <v>90.34</v>
      </c>
      <c r="BV6" s="21">
        <f t="shared" si="8"/>
        <v>99.82</v>
      </c>
      <c r="BW6" s="21">
        <f t="shared" si="8"/>
        <v>100.32</v>
      </c>
      <c r="BX6" s="21">
        <f t="shared" si="8"/>
        <v>99.71</v>
      </c>
      <c r="BY6" s="21">
        <f t="shared" si="8"/>
        <v>98.7</v>
      </c>
      <c r="BZ6" s="21">
        <f t="shared" si="8"/>
        <v>100.01</v>
      </c>
      <c r="CA6" s="20" t="str">
        <f>IF(CA7="","",IF(CA7="-","【-】","【"&amp;SUBSTITUTE(TEXT(CA7,"#,##0.00"),"-","△")&amp;"】"))</f>
        <v>【97.94】</v>
      </c>
      <c r="CB6" s="21">
        <f>IF(CB7="",NA(),CB7)</f>
        <v>136.77000000000001</v>
      </c>
      <c r="CC6" s="21">
        <f t="shared" ref="CC6:CK6" si="9">IF(CC7="",NA(),CC7)</f>
        <v>137.68</v>
      </c>
      <c r="CD6" s="21">
        <f t="shared" si="9"/>
        <v>140.57</v>
      </c>
      <c r="CE6" s="21">
        <f t="shared" si="9"/>
        <v>141.27000000000001</v>
      </c>
      <c r="CF6" s="21">
        <f t="shared" si="9"/>
        <v>134.16</v>
      </c>
      <c r="CG6" s="21">
        <f t="shared" si="9"/>
        <v>156.77000000000001</v>
      </c>
      <c r="CH6" s="21">
        <f t="shared" si="9"/>
        <v>157.63999999999999</v>
      </c>
      <c r="CI6" s="21">
        <f t="shared" si="9"/>
        <v>159.59</v>
      </c>
      <c r="CJ6" s="21">
        <f t="shared" si="9"/>
        <v>160.65</v>
      </c>
      <c r="CK6" s="21">
        <f t="shared" si="9"/>
        <v>160.6</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67</v>
      </c>
      <c r="CS6" s="21">
        <f t="shared" si="10"/>
        <v>66.650000000000006</v>
      </c>
      <c r="CT6" s="21">
        <f t="shared" si="10"/>
        <v>64.45</v>
      </c>
      <c r="CU6" s="21">
        <f t="shared" si="10"/>
        <v>65.11</v>
      </c>
      <c r="CV6" s="21">
        <f t="shared" si="10"/>
        <v>65.540000000000006</v>
      </c>
      <c r="CW6" s="20" t="str">
        <f>IF(CW7="","",IF(CW7="-","【-】","【"&amp;SUBSTITUTE(TEXT(CW7,"#,##0.00"),"-","△")&amp;"】"))</f>
        <v>【60.13】</v>
      </c>
      <c r="CX6" s="21">
        <f>IF(CX7="",NA(),CX7)</f>
        <v>92.75</v>
      </c>
      <c r="CY6" s="21">
        <f t="shared" ref="CY6:DG6" si="11">IF(CY7="",NA(),CY7)</f>
        <v>93.38</v>
      </c>
      <c r="CZ6" s="21">
        <f t="shared" si="11"/>
        <v>93.8</v>
      </c>
      <c r="DA6" s="21">
        <f t="shared" si="11"/>
        <v>94.42</v>
      </c>
      <c r="DB6" s="21">
        <f t="shared" si="11"/>
        <v>94.74</v>
      </c>
      <c r="DC6" s="21">
        <f t="shared" si="11"/>
        <v>94.41</v>
      </c>
      <c r="DD6" s="21">
        <f t="shared" si="11"/>
        <v>94.43</v>
      </c>
      <c r="DE6" s="21">
        <f t="shared" si="11"/>
        <v>94.58</v>
      </c>
      <c r="DF6" s="21">
        <f t="shared" si="11"/>
        <v>94.69</v>
      </c>
      <c r="DG6" s="21">
        <f t="shared" si="11"/>
        <v>94.81</v>
      </c>
      <c r="DH6" s="20" t="str">
        <f>IF(DH7="","",IF(DH7="-","【-】","【"&amp;SUBSTITUTE(TEXT(DH7,"#,##0.00"),"-","△")&amp;"】"))</f>
        <v>【96.00】</v>
      </c>
      <c r="DI6" s="21">
        <f>IF(DI7="",NA(),DI7)</f>
        <v>6.89</v>
      </c>
      <c r="DJ6" s="21">
        <f t="shared" ref="DJ6:DR6" si="12">IF(DJ7="",NA(),DJ7)</f>
        <v>10.19</v>
      </c>
      <c r="DK6" s="21">
        <f t="shared" si="12"/>
        <v>13.42</v>
      </c>
      <c r="DL6" s="21">
        <f t="shared" si="12"/>
        <v>16.64</v>
      </c>
      <c r="DM6" s="21">
        <f t="shared" si="12"/>
        <v>19.75</v>
      </c>
      <c r="DN6" s="21">
        <f t="shared" si="12"/>
        <v>34.15</v>
      </c>
      <c r="DO6" s="21">
        <f t="shared" si="12"/>
        <v>35.53</v>
      </c>
      <c r="DP6" s="21">
        <f t="shared" si="12"/>
        <v>37.51</v>
      </c>
      <c r="DQ6" s="21">
        <f t="shared" si="12"/>
        <v>38.869999999999997</v>
      </c>
      <c r="DR6" s="21">
        <f t="shared" si="12"/>
        <v>40.36</v>
      </c>
      <c r="DS6" s="20" t="str">
        <f>IF(DS7="","",IF(DS7="-","【-】","【"&amp;SUBSTITUTE(TEXT(DS7,"#,##0.00"),"-","△")&amp;"】"))</f>
        <v>【42.20】</v>
      </c>
      <c r="DT6" s="20">
        <f>IF(DT7="",NA(),DT7)</f>
        <v>0</v>
      </c>
      <c r="DU6" s="20">
        <f t="shared" ref="DU6:EC6" si="13">IF(DU7="",NA(),DU7)</f>
        <v>0</v>
      </c>
      <c r="DV6" s="20">
        <f t="shared" si="13"/>
        <v>0</v>
      </c>
      <c r="DW6" s="21">
        <f t="shared" si="13"/>
        <v>2.66</v>
      </c>
      <c r="DX6" s="21">
        <f t="shared" si="13"/>
        <v>3.11</v>
      </c>
      <c r="DY6" s="21">
        <f t="shared" si="13"/>
        <v>5.18</v>
      </c>
      <c r="DZ6" s="21">
        <f t="shared" si="13"/>
        <v>6.01</v>
      </c>
      <c r="EA6" s="21">
        <f t="shared" si="13"/>
        <v>6.84</v>
      </c>
      <c r="EB6" s="21">
        <f t="shared" si="13"/>
        <v>7.69</v>
      </c>
      <c r="EC6" s="21">
        <f t="shared" si="13"/>
        <v>8.39</v>
      </c>
      <c r="ED6" s="20" t="str">
        <f>IF(ED7="","",IF(ED7="-","【-】","【"&amp;SUBSTITUTE(TEXT(ED7,"#,##0.00"),"-","△")&amp;"】"))</f>
        <v>【9.46】</v>
      </c>
      <c r="EE6" s="21">
        <f>IF(EE7="",NA(),EE7)</f>
        <v>0.09</v>
      </c>
      <c r="EF6" s="21">
        <f t="shared" ref="EF6:EN6" si="14">IF(EF7="",NA(),EF7)</f>
        <v>0.09</v>
      </c>
      <c r="EG6" s="21">
        <f t="shared" si="14"/>
        <v>0.12</v>
      </c>
      <c r="EH6" s="21">
        <f t="shared" si="14"/>
        <v>0.06</v>
      </c>
      <c r="EI6" s="21">
        <f t="shared" si="14"/>
        <v>7.0000000000000007E-2</v>
      </c>
      <c r="EJ6" s="21">
        <f t="shared" si="14"/>
        <v>0.33</v>
      </c>
      <c r="EK6" s="21">
        <f t="shared" si="14"/>
        <v>0.22</v>
      </c>
      <c r="EL6" s="21">
        <f t="shared" si="14"/>
        <v>0.23</v>
      </c>
      <c r="EM6" s="21">
        <f t="shared" si="14"/>
        <v>0.18</v>
      </c>
      <c r="EN6" s="21">
        <f t="shared" si="14"/>
        <v>0.16</v>
      </c>
      <c r="EO6" s="20" t="str">
        <f>IF(EO7="","",IF(EO7="-","【-】","【"&amp;SUBSTITUTE(TEXT(EO7,"#,##0.00"),"-","△")&amp;"】"))</f>
        <v>【0.19】</v>
      </c>
    </row>
    <row r="7" spans="1:148" s="22" customFormat="1" x14ac:dyDescent="0.2">
      <c r="A7" s="14"/>
      <c r="B7" s="23">
        <v>2024</v>
      </c>
      <c r="C7" s="23">
        <v>232076</v>
      </c>
      <c r="D7" s="23">
        <v>46</v>
      </c>
      <c r="E7" s="23">
        <v>17</v>
      </c>
      <c r="F7" s="23">
        <v>1</v>
      </c>
      <c r="G7" s="23">
        <v>0</v>
      </c>
      <c r="H7" s="23" t="s">
        <v>96</v>
      </c>
      <c r="I7" s="23" t="s">
        <v>97</v>
      </c>
      <c r="J7" s="23" t="s">
        <v>98</v>
      </c>
      <c r="K7" s="23" t="s">
        <v>99</v>
      </c>
      <c r="L7" s="23" t="s">
        <v>100</v>
      </c>
      <c r="M7" s="23" t="s">
        <v>101</v>
      </c>
      <c r="N7" s="24" t="s">
        <v>102</v>
      </c>
      <c r="O7" s="24">
        <v>68.489999999999995</v>
      </c>
      <c r="P7" s="24">
        <v>81.03</v>
      </c>
      <c r="Q7" s="24">
        <v>90.28</v>
      </c>
      <c r="R7" s="24">
        <v>1991</v>
      </c>
      <c r="S7" s="24">
        <v>185900</v>
      </c>
      <c r="T7" s="24">
        <v>161.13999999999999</v>
      </c>
      <c r="U7" s="24">
        <v>1153.6600000000001</v>
      </c>
      <c r="V7" s="24">
        <v>150259</v>
      </c>
      <c r="W7" s="24">
        <v>30.74</v>
      </c>
      <c r="X7" s="24">
        <v>4888.0600000000004</v>
      </c>
      <c r="Y7" s="24">
        <v>104.85</v>
      </c>
      <c r="Z7" s="24">
        <v>104.5</v>
      </c>
      <c r="AA7" s="24">
        <v>103.28</v>
      </c>
      <c r="AB7" s="24">
        <v>100.79</v>
      </c>
      <c r="AC7" s="24">
        <v>100.45</v>
      </c>
      <c r="AD7" s="24">
        <v>109.58</v>
      </c>
      <c r="AE7" s="24">
        <v>109.32</v>
      </c>
      <c r="AF7" s="24">
        <v>108.33</v>
      </c>
      <c r="AG7" s="24">
        <v>107.76</v>
      </c>
      <c r="AH7" s="24">
        <v>107.14</v>
      </c>
      <c r="AI7" s="24">
        <v>105.36</v>
      </c>
      <c r="AJ7" s="24">
        <v>0</v>
      </c>
      <c r="AK7" s="24">
        <v>0</v>
      </c>
      <c r="AL7" s="24">
        <v>0</v>
      </c>
      <c r="AM7" s="24">
        <v>0</v>
      </c>
      <c r="AN7" s="24">
        <v>0</v>
      </c>
      <c r="AO7" s="24">
        <v>5.97</v>
      </c>
      <c r="AP7" s="24">
        <v>1.54</v>
      </c>
      <c r="AQ7" s="24">
        <v>1.28</v>
      </c>
      <c r="AR7" s="24">
        <v>1.02</v>
      </c>
      <c r="AS7" s="24">
        <v>1.06</v>
      </c>
      <c r="AT7" s="24">
        <v>3.12</v>
      </c>
      <c r="AU7" s="24">
        <v>48.24</v>
      </c>
      <c r="AV7" s="24">
        <v>59.82</v>
      </c>
      <c r="AW7" s="24">
        <v>67.069999999999993</v>
      </c>
      <c r="AX7" s="24">
        <v>72.260000000000005</v>
      </c>
      <c r="AY7" s="24">
        <v>68.349999999999994</v>
      </c>
      <c r="AZ7" s="24">
        <v>60.82</v>
      </c>
      <c r="BA7" s="24">
        <v>63.48</v>
      </c>
      <c r="BB7" s="24">
        <v>65.510000000000005</v>
      </c>
      <c r="BC7" s="24">
        <v>72.78</v>
      </c>
      <c r="BD7" s="24">
        <v>74.56</v>
      </c>
      <c r="BE7" s="24">
        <v>82.75</v>
      </c>
      <c r="BF7" s="24">
        <v>784.91</v>
      </c>
      <c r="BG7" s="24">
        <v>750.02</v>
      </c>
      <c r="BH7" s="24">
        <v>733.01</v>
      </c>
      <c r="BI7" s="24">
        <v>722.66</v>
      </c>
      <c r="BJ7" s="24">
        <v>686.14</v>
      </c>
      <c r="BK7" s="24">
        <v>920.83</v>
      </c>
      <c r="BL7" s="24">
        <v>874.02</v>
      </c>
      <c r="BM7" s="24">
        <v>827.43</v>
      </c>
      <c r="BN7" s="24">
        <v>790.32</v>
      </c>
      <c r="BO7" s="24">
        <v>747.33</v>
      </c>
      <c r="BP7" s="24">
        <v>602.55999999999995</v>
      </c>
      <c r="BQ7" s="24">
        <v>89.05</v>
      </c>
      <c r="BR7" s="24">
        <v>88.93</v>
      </c>
      <c r="BS7" s="24">
        <v>86.66</v>
      </c>
      <c r="BT7" s="24">
        <v>85.36</v>
      </c>
      <c r="BU7" s="24">
        <v>90.34</v>
      </c>
      <c r="BV7" s="24">
        <v>99.82</v>
      </c>
      <c r="BW7" s="24">
        <v>100.32</v>
      </c>
      <c r="BX7" s="24">
        <v>99.71</v>
      </c>
      <c r="BY7" s="24">
        <v>98.7</v>
      </c>
      <c r="BZ7" s="24">
        <v>100.01</v>
      </c>
      <c r="CA7" s="24">
        <v>97.94</v>
      </c>
      <c r="CB7" s="24">
        <v>136.77000000000001</v>
      </c>
      <c r="CC7" s="24">
        <v>137.68</v>
      </c>
      <c r="CD7" s="24">
        <v>140.57</v>
      </c>
      <c r="CE7" s="24">
        <v>141.27000000000001</v>
      </c>
      <c r="CF7" s="24">
        <v>134.16</v>
      </c>
      <c r="CG7" s="24">
        <v>156.77000000000001</v>
      </c>
      <c r="CH7" s="24">
        <v>157.63999999999999</v>
      </c>
      <c r="CI7" s="24">
        <v>159.59</v>
      </c>
      <c r="CJ7" s="24">
        <v>160.65</v>
      </c>
      <c r="CK7" s="24">
        <v>160.6</v>
      </c>
      <c r="CL7" s="24">
        <v>140.97999999999999</v>
      </c>
      <c r="CM7" s="24" t="s">
        <v>102</v>
      </c>
      <c r="CN7" s="24" t="s">
        <v>102</v>
      </c>
      <c r="CO7" s="24" t="s">
        <v>102</v>
      </c>
      <c r="CP7" s="24" t="s">
        <v>102</v>
      </c>
      <c r="CQ7" s="24" t="s">
        <v>102</v>
      </c>
      <c r="CR7" s="24">
        <v>67</v>
      </c>
      <c r="CS7" s="24">
        <v>66.650000000000006</v>
      </c>
      <c r="CT7" s="24">
        <v>64.45</v>
      </c>
      <c r="CU7" s="24">
        <v>65.11</v>
      </c>
      <c r="CV7" s="24">
        <v>65.540000000000006</v>
      </c>
      <c r="CW7" s="24">
        <v>60.13</v>
      </c>
      <c r="CX7" s="24">
        <v>92.75</v>
      </c>
      <c r="CY7" s="24">
        <v>93.38</v>
      </c>
      <c r="CZ7" s="24">
        <v>93.8</v>
      </c>
      <c r="DA7" s="24">
        <v>94.42</v>
      </c>
      <c r="DB7" s="24">
        <v>94.74</v>
      </c>
      <c r="DC7" s="24">
        <v>94.41</v>
      </c>
      <c r="DD7" s="24">
        <v>94.43</v>
      </c>
      <c r="DE7" s="24">
        <v>94.58</v>
      </c>
      <c r="DF7" s="24">
        <v>94.69</v>
      </c>
      <c r="DG7" s="24">
        <v>94.81</v>
      </c>
      <c r="DH7" s="24">
        <v>96</v>
      </c>
      <c r="DI7" s="24">
        <v>6.89</v>
      </c>
      <c r="DJ7" s="24">
        <v>10.19</v>
      </c>
      <c r="DK7" s="24">
        <v>13.42</v>
      </c>
      <c r="DL7" s="24">
        <v>16.64</v>
      </c>
      <c r="DM7" s="24">
        <v>19.75</v>
      </c>
      <c r="DN7" s="24">
        <v>34.15</v>
      </c>
      <c r="DO7" s="24">
        <v>35.53</v>
      </c>
      <c r="DP7" s="24">
        <v>37.51</v>
      </c>
      <c r="DQ7" s="24">
        <v>38.869999999999997</v>
      </c>
      <c r="DR7" s="24">
        <v>40.36</v>
      </c>
      <c r="DS7" s="24">
        <v>42.2</v>
      </c>
      <c r="DT7" s="24">
        <v>0</v>
      </c>
      <c r="DU7" s="24">
        <v>0</v>
      </c>
      <c r="DV7" s="24">
        <v>0</v>
      </c>
      <c r="DW7" s="24">
        <v>2.66</v>
      </c>
      <c r="DX7" s="24">
        <v>3.11</v>
      </c>
      <c r="DY7" s="24">
        <v>5.18</v>
      </c>
      <c r="DZ7" s="24">
        <v>6.01</v>
      </c>
      <c r="EA7" s="24">
        <v>6.84</v>
      </c>
      <c r="EB7" s="24">
        <v>7.69</v>
      </c>
      <c r="EC7" s="24">
        <v>8.39</v>
      </c>
      <c r="ED7" s="24">
        <v>9.4600000000000009</v>
      </c>
      <c r="EE7" s="24">
        <v>0.09</v>
      </c>
      <c r="EF7" s="24">
        <v>0.09</v>
      </c>
      <c r="EG7" s="24">
        <v>0.12</v>
      </c>
      <c r="EH7" s="24">
        <v>0.06</v>
      </c>
      <c r="EI7" s="24">
        <v>7.0000000000000007E-2</v>
      </c>
      <c r="EJ7" s="24">
        <v>0.33</v>
      </c>
      <c r="EK7" s="24">
        <v>0.22</v>
      </c>
      <c r="EL7" s="24">
        <v>0.23</v>
      </c>
      <c r="EM7" s="24">
        <v>0.18</v>
      </c>
      <c r="EN7" s="24">
        <v>0.16</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2026-01-29T07:00:56Z</cp:lastPrinted>
  <dcterms:created xsi:type="dcterms:W3CDTF">2025-12-23T06:01:54Z</dcterms:created>
  <dcterms:modified xsi:type="dcterms:W3CDTF">2026-02-17T02:13:06Z</dcterms:modified>
  <cp:category/>
</cp:coreProperties>
</file>