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2FFB2FD0-401D-4336-9214-967436D3AAAE}" xr6:coauthVersionLast="47" xr6:coauthVersionMax="47" xr10:uidLastSave="{00000000-0000-0000-0000-000000000000}"/>
  <workbookProtection workbookAlgorithmName="SHA-512" workbookHashValue="qQHM23d/5gizjY+t2+5Lpga0qqeXu1Z0YDFfRr2H1+Qm4eDOOqmIuDWTwkFZS7uDBlpzS1cHS7hDzcvt7m7SOw==" workbookSaltValue="hl6gPsjR1/gTrP70SX7Nd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BB10" i="4"/>
  <c r="P10" i="4"/>
  <c r="W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<sst xmlns="http://schemas.openxmlformats.org/spreadsheetml/2006/main" count="231" uniqueCount="115">
  <si>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</si>
  <si>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</si>
  <si>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</si>
  <si>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</si>
  <si>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</si>
  <si>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</si>
  <si>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</si>
  <si>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</si>
  <si>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</si>
  <si>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</si>
  <si>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</si>
  <si>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</si>
  <si>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</si>
  <si>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</si>
  <si>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</si>
  <si>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</si>
  <si>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</si>
  <si>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</si>
  <si>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</si>
  <si>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</si>
  <si>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</si>
  <si>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</si>
  <si>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</si>
  <si>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</si>
  <si>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</si>
  <si>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</si>
  <si>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</si>
  <si>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</si>
  <si>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</si>
  <si>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</si>
  <si>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</si>
  <si>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</si>
  <si>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</si>
  <si>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</si>
  <si>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</si>
  <si>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</si>
  <si>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</si>
  <si>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</si>
  <si>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</si>
  <si>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</si>
  <si>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</si>
  <si>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</si>
  <si>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</si>
  <si>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</si>
  <si>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</si>
  <si>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</si>
  <si>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</si>
  <si>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</si>
  <si>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</si>
  <si>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</si>
  <si>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</si>
  <si>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</si>
  <si>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</si>
  <si>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</si>
  <si>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</si>
  <si>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</si>
  <si>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</si>
  <si>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</si>
  <si>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</si>
  <si>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</si>
  <si>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</si>
  <si>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</si>
  <si>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</si>
  <si>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</si>
  <si>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</si>
  <si>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</si>
  <si>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</si>
  <si>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</si>
  <si>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</si>
  <si>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</si>
  <si>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</si>
  <si>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</si>
  <si>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</si>
  <si>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</si>
  <si>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</si>
  <si>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</si>
  <si>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</si>
  <si>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</si>
  <si>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</si>
  <si>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</si>
  <si>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</si>
  <si>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</si>
  <si>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</si>
  <si>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</si>
  <si>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</si>
  <si>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</si>
  <si>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</si>
  <si>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</si>
  <si>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</si>
  <si>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</si>
  <si>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</si>
  <si>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</si>
  <si>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</si>
  <si>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</si>
  <si>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</si>
  <si>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</si>
  <si>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</si>
  <si>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</si>
  <si>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</si>
  <si>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</si>
  <si>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</si>
  <si>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</si>
  <si>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</si>
  <si>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</si>
  <si>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</si>
  <si>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</si>
  <si>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</si>
  <si>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</si>
  <si>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</si>
  <si>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</si>
  <si>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</si>
  <si>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</si>
  <si>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より高い水準となった。これは、当年度に工事を行い、資産を取得し、償却資産が増加したことによる。また、前年度の工事で取得した償却資産の減価償却により、減価償却累計額も増加している。減価償却累計額の増加額が償却資産の増加額を上回ったため、有形固定資産減価償却率が増加した。
②管渠老朽化率は、類似団体平均値より高い水準となっているが、前年度よりわずかに減少している。これは単独公共下水道の既設管は布設年度が古いことから、老朽化改善に向け、継続的に管渠の更新工事を実施しており、管渠の更新が耐用年数を超えた管渠の増加をわずかに上回ったためである。
③管渠改善率は、類似団体平均値と同水準であり、前年度と同数値である。これは、流域関連公共下水道の拡張整備を進めているため、下水管布設延長は増加しており、単独公共下水道の既設管についても、下水管改築（管更生）工事を前年度と同等規模の更新をしているためである。</t>
    <phoneticPr fontId="4"/>
  </si>
  <si>
    <t>現状では欠損金を発生させることなく運営を行っている。流域関連公共下水道区域の拡大を推進しているため、流域関連公共下水道使用料は増加しているが、人口減少に伴い単独公共下水道使用料は減少している。それに加え、単独公共下水道の老朽化対策や流域関連公共下水道事業への投資に多額の費用が必要となっており、企業債残高の水準も高く、経営を圧迫しつつある。一般会計からの基準内繰入等を行っても依然として経営状況は厳しい。交付金を活用し、工事に係る費用は企業債を発行するとともに、資本費平準化債の活用もしているが、物価高騰等により損益収支は圧迫され、内部留保資金の確保は難しい。
　今後は、更なる経費削減や不明水対策に努めるとともに、効率的な汚水処理を行うことにより、健全な経営の維持に努める。
　また、令和２年度に策定した津島市下水道事業経営戦略に基づき、進捗管理を行っていくとともに、随時見直しを行う。(令和７年度末改定予定）</t>
    <rPh sb="385" eb="387">
      <t>ズイジ</t>
    </rPh>
    <rPh sb="395" eb="397">
      <t>レイワ</t>
    </rPh>
    <rPh sb="398" eb="400">
      <t>ネンド</t>
    </rPh>
    <rPh sb="400" eb="401">
      <t>マツ</t>
    </rPh>
    <rPh sb="401" eb="403">
      <t>カイテイ</t>
    </rPh>
    <rPh sb="403" eb="405">
      <t>ヨテイ</t>
    </rPh>
    <phoneticPr fontId="4"/>
  </si>
  <si>
    <t>①経常収支比率は、100％を超えているが、全国平均より低い水準となっている。引き続き収納率向上や経費削減に努める。
③流動比率は、決算時点において翌年度に支払う企業債（流動負債）や年度末完了工事等の未払金が前年度より増加し、流動資産の増加を上回った結果、減少したものの類似団体平均値より高い水準となった。
④企業債残高対事業規模比率は、全国平均・類似団体平均値より高い水準となったが前年度より減少した。これは、営業収益から雨水処理負担金を除いた額及び企業債のうち、一般会計が負担する額についてはほぼ横ばいではあるが、企業債現在高が減少していることによるものである。企業債現在高は、毎年度企業債を借り入れているため増加するが、償還額が借入額を上回っているため減少している。
⑤経費回収率は、前年度より増加し、類似団体平均値より高い水準となった。これは、流域関連公共下水道の拡張整備に伴う下水道使用料の増加、前年度取得資産の減価償却相当額を長期前受金戻入に計上したことに伴う財源の増加等によるものである。
⑥汚水処理原価は、前年度より減少したものの全国平均より高値となっている。これは、流域関連公共下水道の拡張整備により排水量が増加し、年間有収水量も増加しているものの、処理施設の維持管理費や資本費が増加しているためである。
⑦施設利用率が増加しているのは、単独公共下水道処理場の処理能力に変化はないが、前年度と比べ、晴天時に処理した水量が多かったため、晴天時処理水量が増加した。
⑧水洗化率は前年と比較して増加したものの全国平均・類似団体平均値と比べると低い水準にある。単独公共下水道区域では人口減少の傾向もみられるものの、流域関連公共下水道の拡張整備を進めており、流域関連公共下水道区域については現在処理区域内人口及び現在水洗便所設置済人口ともに増加している。</t>
    <rPh sb="390" eb="391">
      <t>トモナ</t>
    </rPh>
    <rPh sb="645" eb="647">
      <t>ゼンネン</t>
    </rPh>
    <rPh sb="648" eb="650">
      <t>ヒカク</t>
    </rPh>
    <rPh sb="652" eb="65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</si>
</sst>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0.18</c:v>
                </c:pt>
                <c:pt idx="1">
                  <c:v>0.26</c:v>
                </c:pt>
                <c:pt idx="2">
                  <c:v>0.18</c:v>
                </c:pt>
                <c:pt idx="3">
                  <c:v>0.16</c:v>
                </c:pt>
                <c:pt idx="4">
                  <c:v>0.16</c:v>
                </c:pt>
              </c:numCache>
            </c:numRef>
          </c:val>
          <c:extLst>
            <c:ext xmlns:c16="http://schemas.microsoft.com/office/drawing/2014/chart" uri="{C3380CC4-5D6E-409C-BE32-E72D297353CC}">
              <c16:uniqueId val="{00000000-A28D-4DA6-8152-12E0DD66D8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A28D-4DA6-8152-12E0DD66D8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55.76</c:v>
                </c:pt>
                <c:pt idx="1">
                  <c:v>56.22</c:v>
                </c:pt>
                <c:pt idx="2">
                  <c:v>54.79</c:v>
                </c:pt>
                <c:pt idx="3">
                  <c:v>58.62</c:v>
                </c:pt>
                <c:pt idx="4">
                  <c:v>59.12</c:v>
                </c:pt>
              </c:numCache>
            </c:numRef>
          </c:val>
          <c:extLst>
            <c:ext xmlns:c16="http://schemas.microsoft.com/office/drawing/2014/chart" uri="{C3380CC4-5D6E-409C-BE32-E72D297353CC}">
              <c16:uniqueId val="{00000000-7288-4E42-8583-07117F0B71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7288-4E42-8583-07117F0B71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66.73</c:v>
                </c:pt>
                <c:pt idx="1">
                  <c:v>65.61</c:v>
                </c:pt>
                <c:pt idx="2">
                  <c:v>65.540000000000006</c:v>
                </c:pt>
                <c:pt idx="3">
                  <c:v>65.31</c:v>
                </c:pt>
                <c:pt idx="4">
                  <c:v>69.34</c:v>
                </c:pt>
              </c:numCache>
            </c:numRef>
          </c:val>
          <c:extLst>
            <c:ext xmlns:c16="http://schemas.microsoft.com/office/drawing/2014/chart" uri="{C3380CC4-5D6E-409C-BE32-E72D297353CC}">
              <c16:uniqueId val="{00000000-98C4-49BA-89C0-1668005DB9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98C4-49BA-89C0-1668005DB9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105.45</c:v>
                </c:pt>
                <c:pt idx="1">
                  <c:v>102.65</c:v>
                </c:pt>
                <c:pt idx="2">
                  <c:v>102.78</c:v>
                </c:pt>
                <c:pt idx="3">
                  <c:v>105.19</c:v>
                </c:pt>
                <c:pt idx="4">
                  <c:v>100.99</c:v>
                </c:pt>
              </c:numCache>
            </c:numRef>
          </c:val>
          <c:extLst>
            <c:ext xmlns:c16="http://schemas.microsoft.com/office/drawing/2014/chart" uri="{C3380CC4-5D6E-409C-BE32-E72D297353CC}">
              <c16:uniqueId val="{00000000-8485-4188-B129-FD4E1118640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8485-4188-B129-FD4E1118640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34.22</c:v>
                </c:pt>
                <c:pt idx="1">
                  <c:v>35.44</c:v>
                </c:pt>
                <c:pt idx="2">
                  <c:v>36.54</c:v>
                </c:pt>
                <c:pt idx="3">
                  <c:v>37.65</c:v>
                </c:pt>
                <c:pt idx="4">
                  <c:v>38.47</c:v>
                </c:pt>
              </c:numCache>
            </c:numRef>
          </c:val>
          <c:extLst>
            <c:ext xmlns:c16="http://schemas.microsoft.com/office/drawing/2014/chart" uri="{C3380CC4-5D6E-409C-BE32-E72D297353CC}">
              <c16:uniqueId val="{00000000-EE1C-4DB7-8B23-9952F9A8EA1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EE1C-4DB7-8B23-9952F9A8EA1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5.82</c:v>
                </c:pt>
                <c:pt idx="1">
                  <c:v>6.1</c:v>
                </c:pt>
                <c:pt idx="2">
                  <c:v>6.22</c:v>
                </c:pt>
                <c:pt idx="3">
                  <c:v>6.13</c:v>
                </c:pt>
                <c:pt idx="4">
                  <c:v>6.08</c:v>
                </c:pt>
              </c:numCache>
            </c:numRef>
          </c:val>
          <c:extLst>
            <c:ext xmlns:c16="http://schemas.microsoft.com/office/drawing/2014/chart" uri="{C3380CC4-5D6E-409C-BE32-E72D297353CC}">
              <c16:uniqueId val="{00000000-AC35-47F8-AB33-A6E7B8BF10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AC35-47F8-AB33-A6E7B8BF10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C4-4360-9228-0024237858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6FC4-4360-9228-0024237858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114.06</c:v>
                </c:pt>
                <c:pt idx="1">
                  <c:v>120.99</c:v>
                </c:pt>
                <c:pt idx="2">
                  <c:v>112.5</c:v>
                </c:pt>
                <c:pt idx="3">
                  <c:v>101.31</c:v>
                </c:pt>
                <c:pt idx="4">
                  <c:v>82.31</c:v>
                </c:pt>
              </c:numCache>
            </c:numRef>
          </c:val>
          <c:extLst>
            <c:ext xmlns:c16="http://schemas.microsoft.com/office/drawing/2014/chart" uri="{C3380CC4-5D6E-409C-BE32-E72D297353CC}">
              <c16:uniqueId val="{00000000-B1AC-4113-B491-1EB4A26EFF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B1AC-4113-B491-1EB4A26EFF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1020.91</c:v>
                </c:pt>
                <c:pt idx="1">
                  <c:v>1207.1199999999999</c:v>
                </c:pt>
                <c:pt idx="2">
                  <c:v>1119.1400000000001</c:v>
                </c:pt>
                <c:pt idx="3">
                  <c:v>1068.73</c:v>
                </c:pt>
                <c:pt idx="4">
                  <c:v>887.29</c:v>
                </c:pt>
              </c:numCache>
            </c:numRef>
          </c:val>
          <c:extLst>
            <c:ext xmlns:c16="http://schemas.microsoft.com/office/drawing/2014/chart" uri="{C3380CC4-5D6E-409C-BE32-E72D297353CC}">
              <c16:uniqueId val="{00000000-C0DF-4EEC-98CA-52FB10380E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C0DF-4EEC-98CA-52FB10380E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95.81</c:v>
                </c:pt>
                <c:pt idx="1">
                  <c:v>95.99</c:v>
                </c:pt>
                <c:pt idx="2">
                  <c:v>96.49</c:v>
                </c:pt>
                <c:pt idx="3">
                  <c:v>94.36</c:v>
                </c:pt>
                <c:pt idx="4">
                  <c:v>96.49</c:v>
                </c:pt>
              </c:numCache>
            </c:numRef>
          </c:val>
          <c:extLst>
            <c:ext xmlns:c16="http://schemas.microsoft.com/office/drawing/2014/chart" uri="{C3380CC4-5D6E-409C-BE32-E72D297353CC}">
              <c16:uniqueId val="{00000000-F6C7-4976-A35B-4D42BE3245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F6C7-4976-A35B-4D42BE3245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153.54</c:v>
                </c:pt>
                <c:pt idx="4">
                  <c:v>150</c:v>
                </c:pt>
              </c:numCache>
            </c:numRef>
          </c:val>
          <c:extLst>
            <c:ext xmlns:c16="http://schemas.microsoft.com/office/drawing/2014/chart" uri="{C3380CC4-5D6E-409C-BE32-E72D297353CC}">
              <c16:uniqueId val="{00000000-F2A0-4222-AE2D-6D1E7E4638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F2A0-4222-AE2D-6D1E7E4638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津島市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59566</v>
      </c>
      <c r="AM8" s="44"/>
      <c r="AN8" s="44"/>
      <c r="AO8" s="44"/>
      <c r="AP8" s="44"/>
      <c r="AQ8" s="44"/>
      <c r="AR8" s="44"/>
      <c r="AS8" s="44"/>
      <c r="AT8" s="45">
        <f>データ!T6</f>
        <v>25.09</v>
      </c>
      <c r="AU8" s="45"/>
      <c r="AV8" s="45"/>
      <c r="AW8" s="45"/>
      <c r="AX8" s="45"/>
      <c r="AY8" s="45"/>
      <c r="AZ8" s="45"/>
      <c r="BA8" s="45"/>
      <c r="BB8" s="45">
        <f>データ!U6</f>
        <v>2374.09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50.05</v>
      </c>
      <c r="J10" s="45"/>
      <c r="K10" s="45"/>
      <c r="L10" s="45"/>
      <c r="M10" s="45"/>
      <c r="N10" s="45"/>
      <c r="O10" s="45"/>
      <c r="P10" s="45">
        <f>データ!P6</f>
        <v>44.35</v>
      </c>
      <c r="Q10" s="45"/>
      <c r="R10" s="45"/>
      <c r="S10" s="45"/>
      <c r="T10" s="45"/>
      <c r="U10" s="45"/>
      <c r="V10" s="45"/>
      <c r="W10" s="45">
        <f>データ!Q6</f>
        <v>41.36</v>
      </c>
      <c r="X10" s="45"/>
      <c r="Y10" s="45"/>
      <c r="Z10" s="45"/>
      <c r="AA10" s="45"/>
      <c r="AB10" s="45"/>
      <c r="AC10" s="45"/>
      <c r="AD10" s="44">
        <f>データ!R6</f>
        <v>2821</v>
      </c>
      <c r="AE10" s="44"/>
      <c r="AF10" s="44"/>
      <c r="AG10" s="44"/>
      <c r="AH10" s="44"/>
      <c r="AI10" s="44"/>
      <c r="AJ10" s="44"/>
      <c r="AK10" s="2"/>
      <c r="AL10" s="44">
        <f>データ!V6</f>
        <v>26317</v>
      </c>
      <c r="AM10" s="44"/>
      <c r="AN10" s="44"/>
      <c r="AO10" s="44"/>
      <c r="AP10" s="44"/>
      <c r="AQ10" s="44"/>
      <c r="AR10" s="44"/>
      <c r="AS10" s="44"/>
      <c r="AT10" s="45">
        <f>データ!W6</f>
        <v>4.8499999999999996</v>
      </c>
      <c r="AU10" s="45"/>
      <c r="AV10" s="45"/>
      <c r="AW10" s="45"/>
      <c r="AX10" s="45"/>
      <c r="AY10" s="45"/>
      <c r="AZ10" s="45"/>
      <c r="BA10" s="45"/>
      <c r="BB10" s="45">
        <f>データ!X6</f>
        <v>5426.19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ohOWwiZMEHZ+lJfy+CmHsH/FkxGIt85dkNxLff4DwwQ/X19xCJldCIU9Cn5Ge1opfnNwgu6c8HfCOMBrt9OGg==" saltValue="6SV1EEoGskolTI4Rnern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232084</v>
      </c>
      <c r="D6" s="19">
        <f t="shared" si="3"/>
        <v>46</v>
      </c>
      <c r="E6" s="19">
        <f t="shared" si="3"/>
        <v>17</v>
      </c>
      <c r="F6" s="19">
        <f t="shared" si="3"/>
        <v>1</v>
      </c>
      <c r="G6" s="19">
        <f t="shared" si="3"/>
        <v>0</v>
      </c>
      <c r="H6" s="19" t="str">
        <f t="shared" si="3"/>
        <v>愛知県　津島市</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50.05</v>
      </c>
      <c r="P6" s="20">
        <f t="shared" si="3"/>
        <v>44.35</v>
      </c>
      <c r="Q6" s="20">
        <f t="shared" si="3"/>
        <v>41.36</v>
      </c>
      <c r="R6" s="20">
        <f t="shared" si="3"/>
        <v>2821</v>
      </c>
      <c r="S6" s="20">
        <f t="shared" si="3"/>
        <v>59566</v>
      </c>
      <c r="T6" s="20">
        <f t="shared" si="3"/>
        <v>25.09</v>
      </c>
      <c r="U6" s="20">
        <f t="shared" si="3"/>
        <v>2374.09</v>
      </c>
      <c r="V6" s="20">
        <f t="shared" si="3"/>
        <v>26317</v>
      </c>
      <c r="W6" s="20">
        <f t="shared" si="3"/>
        <v>4.8499999999999996</v>
      </c>
      <c r="X6" s="20">
        <f t="shared" si="3"/>
        <v>5426.19</v>
      </c>
      <c r="Y6" s="21">
        <f>IF(Y7="",NA(),Y7)</f>
        <v>105.45</v>
      </c>
      <c r="Z6" s="21">
        <f t="shared" ref="Z6:AH6" si="4">IF(Z7="",NA(),Z7)</f>
        <v>102.65</v>
      </c>
      <c r="AA6" s="21">
        <f t="shared" si="4"/>
        <v>102.78</v>
      </c>
      <c r="AB6" s="21">
        <f t="shared" si="4"/>
        <v>105.19</v>
      </c>
      <c r="AC6" s="21">
        <f t="shared" si="4"/>
        <v>100.99</v>
      </c>
      <c r="AD6" s="21">
        <f t="shared" si="4"/>
        <v>103.78</v>
      </c>
      <c r="AE6" s="21">
        <f t="shared" si="4"/>
        <v>103.57</v>
      </c>
      <c r="AF6" s="21">
        <f t="shared" si="4"/>
        <v>102.34</v>
      </c>
      <c r="AG6" s="21">
        <f t="shared" si="4"/>
        <v>104.17</v>
      </c>
      <c r="AH6" s="21">
        <f t="shared" si="4"/>
        <v>103.27</v>
      </c>
      <c r="AI6" s="20" t="str">
        <f>IF(AI7="","",IF(AI7="-","【-】","【"&amp;SUBSTITUTE(TEXT(AI7,"#,##0.00"),"-","△")&amp;"】"))</f>
        <v>【105.36】</v>
      </c>
      <c r="AJ6" s="20">
        <f>IF(AJ7="",NA(),AJ7)</f>
        <v>0</v>
      </c>
      <c r="AK6" s="20">
        <f t="shared" ref="AK6:AS6" si="5">IF(AK7="",NA(),AK7)</f>
        <v>0</v>
      </c>
      <c r="AL6" s="20">
        <f t="shared" si="5"/>
        <v>0</v>
      </c>
      <c r="AM6" s="20">
        <f t="shared" si="5"/>
        <v>0</v>
      </c>
      <c r="AN6" s="20">
        <f t="shared" si="5"/>
        <v>0</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114.06</v>
      </c>
      <c r="AV6" s="21">
        <f t="shared" ref="AV6:BD6" si="6">IF(AV7="",NA(),AV7)</f>
        <v>120.99</v>
      </c>
      <c r="AW6" s="21">
        <f t="shared" si="6"/>
        <v>112.5</v>
      </c>
      <c r="AX6" s="21">
        <f t="shared" si="6"/>
        <v>101.31</v>
      </c>
      <c r="AY6" s="21">
        <f t="shared" si="6"/>
        <v>82.31</v>
      </c>
      <c r="AZ6" s="21">
        <f t="shared" si="6"/>
        <v>54.3</v>
      </c>
      <c r="BA6" s="21">
        <f t="shared" si="6"/>
        <v>57.92</v>
      </c>
      <c r="BB6" s="21">
        <f t="shared" si="6"/>
        <v>63.17</v>
      </c>
      <c r="BC6" s="21">
        <f t="shared" si="6"/>
        <v>69.150000000000006</v>
      </c>
      <c r="BD6" s="21">
        <f t="shared" si="6"/>
        <v>74.84</v>
      </c>
      <c r="BE6" s="20" t="str">
        <f>IF(BE7="","",IF(BE7="-","【-】","【"&amp;SUBSTITUTE(TEXT(BE7,"#,##0.00"),"-","△")&amp;"】"))</f>
        <v>【82.75】</v>
      </c>
      <c r="BF6" s="21">
        <f>IF(BF7="",NA(),BF7)</f>
        <v>1020.91</v>
      </c>
      <c r="BG6" s="21">
        <f t="shared" ref="BG6:BO6" si="7">IF(BG7="",NA(),BG7)</f>
        <v>1207.1199999999999</v>
      </c>
      <c r="BH6" s="21">
        <f t="shared" si="7"/>
        <v>1119.1400000000001</v>
      </c>
      <c r="BI6" s="21">
        <f t="shared" si="7"/>
        <v>1068.73</v>
      </c>
      <c r="BJ6" s="21">
        <f t="shared" si="7"/>
        <v>887.29</v>
      </c>
      <c r="BK6" s="21">
        <f t="shared" si="7"/>
        <v>856.88</v>
      </c>
      <c r="BL6" s="21">
        <f t="shared" si="7"/>
        <v>799.49</v>
      </c>
      <c r="BM6" s="21">
        <f t="shared" si="7"/>
        <v>863.92</v>
      </c>
      <c r="BN6" s="21">
        <f t="shared" si="7"/>
        <v>793.41</v>
      </c>
      <c r="BO6" s="21">
        <f t="shared" si="7"/>
        <v>693.82</v>
      </c>
      <c r="BP6" s="20" t="str">
        <f>IF(BP7="","",IF(BP7="-","【-】","【"&amp;SUBSTITUTE(TEXT(BP7,"#,##0.00"),"-","△")&amp;"】"))</f>
        <v>【602.56】</v>
      </c>
      <c r="BQ6" s="21">
        <f>IF(BQ7="",NA(),BQ7)</f>
        <v>95.81</v>
      </c>
      <c r="BR6" s="21">
        <f t="shared" ref="BR6:BZ6" si="8">IF(BR7="",NA(),BR7)</f>
        <v>95.99</v>
      </c>
      <c r="BS6" s="21">
        <f t="shared" si="8"/>
        <v>96.49</v>
      </c>
      <c r="BT6" s="21">
        <f t="shared" si="8"/>
        <v>94.36</v>
      </c>
      <c r="BU6" s="21">
        <f t="shared" si="8"/>
        <v>96.49</v>
      </c>
      <c r="BV6" s="21">
        <f t="shared" si="8"/>
        <v>89.01</v>
      </c>
      <c r="BW6" s="21">
        <f t="shared" si="8"/>
        <v>89.09</v>
      </c>
      <c r="BX6" s="21">
        <f t="shared" si="8"/>
        <v>87.28</v>
      </c>
      <c r="BY6" s="21">
        <f t="shared" si="8"/>
        <v>84.86</v>
      </c>
      <c r="BZ6" s="21">
        <f t="shared" si="8"/>
        <v>85.44</v>
      </c>
      <c r="CA6" s="20" t="str">
        <f>IF(CA7="","",IF(CA7="-","【-】","【"&amp;SUBSTITUTE(TEXT(CA7,"#,##0.00"),"-","△")&amp;"】"))</f>
        <v>【97.94】</v>
      </c>
      <c r="CB6" s="21">
        <f>IF(CB7="",NA(),CB7)</f>
        <v>150</v>
      </c>
      <c r="CC6" s="21">
        <f t="shared" ref="CC6:CK6" si="9">IF(CC7="",NA(),CC7)</f>
        <v>150</v>
      </c>
      <c r="CD6" s="21">
        <f t="shared" si="9"/>
        <v>150</v>
      </c>
      <c r="CE6" s="21">
        <f t="shared" si="9"/>
        <v>153.54</v>
      </c>
      <c r="CF6" s="21">
        <f t="shared" si="9"/>
        <v>150</v>
      </c>
      <c r="CG6" s="21">
        <f t="shared" si="9"/>
        <v>147.08000000000001</v>
      </c>
      <c r="CH6" s="21">
        <f t="shared" si="9"/>
        <v>142.76</v>
      </c>
      <c r="CI6" s="21">
        <f t="shared" si="9"/>
        <v>145.58000000000001</v>
      </c>
      <c r="CJ6" s="21">
        <f t="shared" si="9"/>
        <v>147.69</v>
      </c>
      <c r="CK6" s="21">
        <f t="shared" si="9"/>
        <v>151.87</v>
      </c>
      <c r="CL6" s="20" t="str">
        <f>IF(CL7="","",IF(CL7="-","【-】","【"&amp;SUBSTITUTE(TEXT(CL7,"#,##0.00"),"-","△")&amp;"】"))</f>
        <v>【140.98】</v>
      </c>
      <c r="CM6" s="21">
        <f>IF(CM7="",NA(),CM7)</f>
        <v>55.76</v>
      </c>
      <c r="CN6" s="21">
        <f t="shared" ref="CN6:CV6" si="10">IF(CN7="",NA(),CN7)</f>
        <v>56.22</v>
      </c>
      <c r="CO6" s="21">
        <f t="shared" si="10"/>
        <v>54.79</v>
      </c>
      <c r="CP6" s="21">
        <f t="shared" si="10"/>
        <v>58.62</v>
      </c>
      <c r="CQ6" s="21">
        <f t="shared" si="10"/>
        <v>59.12</v>
      </c>
      <c r="CR6" s="21">
        <f t="shared" si="10"/>
        <v>58.12</v>
      </c>
      <c r="CS6" s="21">
        <f t="shared" si="10"/>
        <v>58.14</v>
      </c>
      <c r="CT6" s="21">
        <f t="shared" si="10"/>
        <v>58.55</v>
      </c>
      <c r="CU6" s="21">
        <f t="shared" si="10"/>
        <v>59.45</v>
      </c>
      <c r="CV6" s="21">
        <f t="shared" si="10"/>
        <v>60.92</v>
      </c>
      <c r="CW6" s="20" t="str">
        <f>IF(CW7="","",IF(CW7="-","【-】","【"&amp;SUBSTITUTE(TEXT(CW7,"#,##0.00"),"-","△")&amp;"】"))</f>
        <v>【60.13】</v>
      </c>
      <c r="CX6" s="21">
        <f>IF(CX7="",NA(),CX7)</f>
        <v>66.73</v>
      </c>
      <c r="CY6" s="21">
        <f t="shared" ref="CY6:DG6" si="11">IF(CY7="",NA(),CY7)</f>
        <v>65.61</v>
      </c>
      <c r="CZ6" s="21">
        <f t="shared" si="11"/>
        <v>65.540000000000006</v>
      </c>
      <c r="DA6" s="21">
        <f t="shared" si="11"/>
        <v>65.31</v>
      </c>
      <c r="DB6" s="21">
        <f t="shared" si="11"/>
        <v>69.34</v>
      </c>
      <c r="DC6" s="21">
        <f t="shared" si="11"/>
        <v>92.55</v>
      </c>
      <c r="DD6" s="21">
        <f t="shared" si="11"/>
        <v>92.44</v>
      </c>
      <c r="DE6" s="21">
        <f t="shared" si="11"/>
        <v>91.97</v>
      </c>
      <c r="DF6" s="21">
        <f t="shared" si="11"/>
        <v>91.93</v>
      </c>
      <c r="DG6" s="21">
        <f t="shared" si="11"/>
        <v>92.33</v>
      </c>
      <c r="DH6" s="20" t="str">
        <f>IF(DH7="","",IF(DH7="-","【-】","【"&amp;SUBSTITUTE(TEXT(DH7,"#,##0.00"),"-","△")&amp;"】"))</f>
        <v>【96.00】</v>
      </c>
      <c r="DI6" s="21">
        <f>IF(DI7="",NA(),DI7)</f>
        <v>34.22</v>
      </c>
      <c r="DJ6" s="21">
        <f t="shared" ref="DJ6:DR6" si="12">IF(DJ7="",NA(),DJ7)</f>
        <v>35.44</v>
      </c>
      <c r="DK6" s="21">
        <f t="shared" si="12"/>
        <v>36.54</v>
      </c>
      <c r="DL6" s="21">
        <f t="shared" si="12"/>
        <v>37.65</v>
      </c>
      <c r="DM6" s="21">
        <f t="shared" si="12"/>
        <v>38.47</v>
      </c>
      <c r="DN6" s="21">
        <f t="shared" si="12"/>
        <v>18.829999999999998</v>
      </c>
      <c r="DO6" s="21">
        <f t="shared" si="12"/>
        <v>23.14</v>
      </c>
      <c r="DP6" s="21">
        <f t="shared" si="12"/>
        <v>23.95</v>
      </c>
      <c r="DQ6" s="21">
        <f t="shared" si="12"/>
        <v>25.32</v>
      </c>
      <c r="DR6" s="21">
        <f t="shared" si="12"/>
        <v>25.69</v>
      </c>
      <c r="DS6" s="20" t="str">
        <f>IF(DS7="","",IF(DS7="-","【-】","【"&amp;SUBSTITUTE(TEXT(DS7,"#,##0.00"),"-","△")&amp;"】"))</f>
        <v>【42.20】</v>
      </c>
      <c r="DT6" s="21">
        <f>IF(DT7="",NA(),DT7)</f>
        <v>5.82</v>
      </c>
      <c r="DU6" s="21">
        <f t="shared" ref="DU6:EC6" si="13">IF(DU7="",NA(),DU7)</f>
        <v>6.1</v>
      </c>
      <c r="DV6" s="21">
        <f t="shared" si="13"/>
        <v>6.22</v>
      </c>
      <c r="DW6" s="21">
        <f t="shared" si="13"/>
        <v>6.13</v>
      </c>
      <c r="DX6" s="21">
        <f t="shared" si="13"/>
        <v>6.08</v>
      </c>
      <c r="DY6" s="21">
        <f t="shared" si="13"/>
        <v>0.56999999999999995</v>
      </c>
      <c r="DZ6" s="21">
        <f t="shared" si="13"/>
        <v>0.55000000000000004</v>
      </c>
      <c r="EA6" s="21">
        <f t="shared" si="13"/>
        <v>0.78</v>
      </c>
      <c r="EB6" s="21">
        <f t="shared" si="13"/>
        <v>0.91</v>
      </c>
      <c r="EC6" s="21">
        <f t="shared" si="13"/>
        <v>2.9</v>
      </c>
      <c r="ED6" s="20" t="str">
        <f>IF(ED7="","",IF(ED7="-","【-】","【"&amp;SUBSTITUTE(TEXT(ED7,"#,##0.00"),"-","△")&amp;"】"))</f>
        <v>【9.46】</v>
      </c>
      <c r="EE6" s="21">
        <f>IF(EE7="",NA(),EE7)</f>
        <v>0.18</v>
      </c>
      <c r="EF6" s="21">
        <f t="shared" ref="EF6:EN6" si="14">IF(EF7="",NA(),EF7)</f>
        <v>0.26</v>
      </c>
      <c r="EG6" s="21">
        <f t="shared" si="14"/>
        <v>0.18</v>
      </c>
      <c r="EH6" s="21">
        <f t="shared" si="14"/>
        <v>0.16</v>
      </c>
      <c r="EI6" s="21">
        <f t="shared" si="14"/>
        <v>0.16</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2">
      <c r="A7" s="14"/>
      <c r="B7" s="23">
        <v>2024</v>
      </c>
      <c r="C7" s="23">
        <v>232084</v>
      </c>
      <c r="D7" s="23">
        <v>46</v>
      </c>
      <c r="E7" s="23">
        <v>17</v>
      </c>
      <c r="F7" s="23">
        <v>1</v>
      </c>
      <c r="G7" s="23">
        <v>0</v>
      </c>
      <c r="H7" s="23" t="s">
        <v>96</v>
      </c>
      <c r="I7" s="23" t="s">
        <v>97</v>
      </c>
      <c r="J7" s="23" t="s">
        <v>98</v>
      </c>
      <c r="K7" s="23" t="s">
        <v>99</v>
      </c>
      <c r="L7" s="23" t="s">
        <v>100</v>
      </c>
      <c r="M7" s="23" t="s">
        <v>101</v>
      </c>
      <c r="N7" s="24" t="s">
        <v>102</v>
      </c>
      <c r="O7" s="24">
        <v>50.05</v>
      </c>
      <c r="P7" s="24">
        <v>44.35</v>
      </c>
      <c r="Q7" s="24">
        <v>41.36</v>
      </c>
      <c r="R7" s="24">
        <v>2821</v>
      </c>
      <c r="S7" s="24">
        <v>59566</v>
      </c>
      <c r="T7" s="24">
        <v>25.09</v>
      </c>
      <c r="U7" s="24">
        <v>2374.09</v>
      </c>
      <c r="V7" s="24">
        <v>26317</v>
      </c>
      <c r="W7" s="24">
        <v>4.8499999999999996</v>
      </c>
      <c r="X7" s="24">
        <v>5426.19</v>
      </c>
      <c r="Y7" s="24">
        <v>105.45</v>
      </c>
      <c r="Z7" s="24">
        <v>102.65</v>
      </c>
      <c r="AA7" s="24">
        <v>102.78</v>
      </c>
      <c r="AB7" s="24">
        <v>105.19</v>
      </c>
      <c r="AC7" s="24">
        <v>100.99</v>
      </c>
      <c r="AD7" s="24">
        <v>103.78</v>
      </c>
      <c r="AE7" s="24">
        <v>103.57</v>
      </c>
      <c r="AF7" s="24">
        <v>102.34</v>
      </c>
      <c r="AG7" s="24">
        <v>104.17</v>
      </c>
      <c r="AH7" s="24">
        <v>103.27</v>
      </c>
      <c r="AI7" s="24">
        <v>105.36</v>
      </c>
      <c r="AJ7" s="24">
        <v>0</v>
      </c>
      <c r="AK7" s="24">
        <v>0</v>
      </c>
      <c r="AL7" s="24">
        <v>0</v>
      </c>
      <c r="AM7" s="24">
        <v>0</v>
      </c>
      <c r="AN7" s="24">
        <v>0</v>
      </c>
      <c r="AO7" s="24">
        <v>19.829999999999998</v>
      </c>
      <c r="AP7" s="24">
        <v>21.3</v>
      </c>
      <c r="AQ7" s="24">
        <v>39.799999999999997</v>
      </c>
      <c r="AR7" s="24">
        <v>20.04</v>
      </c>
      <c r="AS7" s="24">
        <v>20.28</v>
      </c>
      <c r="AT7" s="24">
        <v>3.12</v>
      </c>
      <c r="AU7" s="24">
        <v>114.06</v>
      </c>
      <c r="AV7" s="24">
        <v>120.99</v>
      </c>
      <c r="AW7" s="24">
        <v>112.5</v>
      </c>
      <c r="AX7" s="24">
        <v>101.31</v>
      </c>
      <c r="AY7" s="24">
        <v>82.31</v>
      </c>
      <c r="AZ7" s="24">
        <v>54.3</v>
      </c>
      <c r="BA7" s="24">
        <v>57.92</v>
      </c>
      <c r="BB7" s="24">
        <v>63.17</v>
      </c>
      <c r="BC7" s="24">
        <v>69.150000000000006</v>
      </c>
      <c r="BD7" s="24">
        <v>74.84</v>
      </c>
      <c r="BE7" s="24">
        <v>82.75</v>
      </c>
      <c r="BF7" s="24">
        <v>1020.91</v>
      </c>
      <c r="BG7" s="24">
        <v>1207.1199999999999</v>
      </c>
      <c r="BH7" s="24">
        <v>1119.1400000000001</v>
      </c>
      <c r="BI7" s="24">
        <v>1068.73</v>
      </c>
      <c r="BJ7" s="24">
        <v>887.29</v>
      </c>
      <c r="BK7" s="24">
        <v>856.88</v>
      </c>
      <c r="BL7" s="24">
        <v>799.49</v>
      </c>
      <c r="BM7" s="24">
        <v>863.92</v>
      </c>
      <c r="BN7" s="24">
        <v>793.41</v>
      </c>
      <c r="BO7" s="24">
        <v>693.82</v>
      </c>
      <c r="BP7" s="24">
        <v>602.55999999999995</v>
      </c>
      <c r="BQ7" s="24">
        <v>95.81</v>
      </c>
      <c r="BR7" s="24">
        <v>95.99</v>
      </c>
      <c r="BS7" s="24">
        <v>96.49</v>
      </c>
      <c r="BT7" s="24">
        <v>94.36</v>
      </c>
      <c r="BU7" s="24">
        <v>96.49</v>
      </c>
      <c r="BV7" s="24">
        <v>89.01</v>
      </c>
      <c r="BW7" s="24">
        <v>89.09</v>
      </c>
      <c r="BX7" s="24">
        <v>87.28</v>
      </c>
      <c r="BY7" s="24">
        <v>84.86</v>
      </c>
      <c r="BZ7" s="24">
        <v>85.44</v>
      </c>
      <c r="CA7" s="24">
        <v>97.94</v>
      </c>
      <c r="CB7" s="24">
        <v>150</v>
      </c>
      <c r="CC7" s="24">
        <v>150</v>
      </c>
      <c r="CD7" s="24">
        <v>150</v>
      </c>
      <c r="CE7" s="24">
        <v>153.54</v>
      </c>
      <c r="CF7" s="24">
        <v>150</v>
      </c>
      <c r="CG7" s="24">
        <v>147.08000000000001</v>
      </c>
      <c r="CH7" s="24">
        <v>142.76</v>
      </c>
      <c r="CI7" s="24">
        <v>145.58000000000001</v>
      </c>
      <c r="CJ7" s="24">
        <v>147.69</v>
      </c>
      <c r="CK7" s="24">
        <v>151.87</v>
      </c>
      <c r="CL7" s="24">
        <v>140.97999999999999</v>
      </c>
      <c r="CM7" s="24">
        <v>55.76</v>
      </c>
      <c r="CN7" s="24">
        <v>56.22</v>
      </c>
      <c r="CO7" s="24">
        <v>54.79</v>
      </c>
      <c r="CP7" s="24">
        <v>58.62</v>
      </c>
      <c r="CQ7" s="24">
        <v>59.12</v>
      </c>
      <c r="CR7" s="24">
        <v>58.12</v>
      </c>
      <c r="CS7" s="24">
        <v>58.14</v>
      </c>
      <c r="CT7" s="24">
        <v>58.55</v>
      </c>
      <c r="CU7" s="24">
        <v>59.45</v>
      </c>
      <c r="CV7" s="24">
        <v>60.92</v>
      </c>
      <c r="CW7" s="24">
        <v>60.13</v>
      </c>
      <c r="CX7" s="24">
        <v>66.73</v>
      </c>
      <c r="CY7" s="24">
        <v>65.61</v>
      </c>
      <c r="CZ7" s="24">
        <v>65.540000000000006</v>
      </c>
      <c r="DA7" s="24">
        <v>65.31</v>
      </c>
      <c r="DB7" s="24">
        <v>69.34</v>
      </c>
      <c r="DC7" s="24">
        <v>92.55</v>
      </c>
      <c r="DD7" s="24">
        <v>92.44</v>
      </c>
      <c r="DE7" s="24">
        <v>91.97</v>
      </c>
      <c r="DF7" s="24">
        <v>91.93</v>
      </c>
      <c r="DG7" s="24">
        <v>92.33</v>
      </c>
      <c r="DH7" s="24">
        <v>96</v>
      </c>
      <c r="DI7" s="24">
        <v>34.22</v>
      </c>
      <c r="DJ7" s="24">
        <v>35.44</v>
      </c>
      <c r="DK7" s="24">
        <v>36.54</v>
      </c>
      <c r="DL7" s="24">
        <v>37.65</v>
      </c>
      <c r="DM7" s="24">
        <v>38.47</v>
      </c>
      <c r="DN7" s="24">
        <v>18.829999999999998</v>
      </c>
      <c r="DO7" s="24">
        <v>23.14</v>
      </c>
      <c r="DP7" s="24">
        <v>23.95</v>
      </c>
      <c r="DQ7" s="24">
        <v>25.32</v>
      </c>
      <c r="DR7" s="24">
        <v>25.69</v>
      </c>
      <c r="DS7" s="24">
        <v>42.2</v>
      </c>
      <c r="DT7" s="24">
        <v>5.82</v>
      </c>
      <c r="DU7" s="24">
        <v>6.1</v>
      </c>
      <c r="DV7" s="24">
        <v>6.22</v>
      </c>
      <c r="DW7" s="24">
        <v>6.13</v>
      </c>
      <c r="DX7" s="24">
        <v>6.08</v>
      </c>
      <c r="DY7" s="24">
        <v>0.56999999999999995</v>
      </c>
      <c r="DZ7" s="24">
        <v>0.55000000000000004</v>
      </c>
      <c r="EA7" s="24">
        <v>0.78</v>
      </c>
      <c r="EB7" s="24">
        <v>0.91</v>
      </c>
      <c r="EC7" s="24">
        <v>2.9</v>
      </c>
      <c r="ED7" s="24">
        <v>9.4600000000000009</v>
      </c>
      <c r="EE7" s="24">
        <v>0.18</v>
      </c>
      <c r="EF7" s="24">
        <v>0.26</v>
      </c>
      <c r="EG7" s="24">
        <v>0.18</v>
      </c>
      <c r="EH7" s="24">
        <v>0.16</v>
      </c>
      <c r="EI7" s="24">
        <v>0.16</v>
      </c>
      <c r="EJ7" s="24">
        <v>0.19</v>
      </c>
      <c r="EK7" s="24">
        <v>0.15</v>
      </c>
      <c r="EL7" s="24">
        <v>0.12</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2025-12-23T06:01:54Z</dcterms:created>
  <dcterms:modified xsi:type="dcterms:W3CDTF">2026-02-24T04:40:53Z</dcterms:modified>
  <cp:category/>
</cp:coreProperties>
</file>