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20992BA8-FA82-4033-93F1-5F072C628CD8}" xr6:coauthVersionLast="47" xr6:coauthVersionMax="47" xr10:uidLastSave="{00000000-0000-0000-0000-000000000000}"/>
  <workbookProtection workbookAlgorithmName="SHA-512" workbookHashValue="MGB8IqtzoX7rsqVxHFVVVo+rksJJ+ofECz38vq9ltwv0vNWVC5CyWKj4i+Wq5G3Qrg1DgkvaukGJWetLn0HAIg==" workbookSaltValue="shJMMQPWPaOu1LEbOkTLI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G85" i="4"/>
  <c r="F85" i="4"/>
  <c r="E85" i="4"/>
  <c r="AL10" i="4"/>
  <c r="AD10" i="4"/>
  <c r="B10" i="4"/>
  <c r="AD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<sst xmlns="http://schemas.openxmlformats.org/spreadsheetml/2006/main" count="236" uniqueCount="116">
  <si>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</si>
  <si>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</si>
  <si>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</si>
  <si>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</si>
  <si>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</si>
  <si>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</si>
  <si>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</si>
  <si>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</si>
  <si>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</si>
  <si>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</si>
  <si>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</si>
  <si>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</si>
  <si>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</si>
  <si>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</si>
  <si>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</si>
  <si>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</si>
  <si>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</si>
  <si>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</si>
  <si>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</si>
  <si>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</si>
  <si>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</si>
  <si>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</si>
  <si>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</si>
  <si>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</si>
  <si>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</si>
  <si>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</si>
  <si>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</si>
  <si>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</si>
  <si>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</si>
  <si>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</si>
  <si>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</si>
  <si>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</si>
  <si>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</si>
  <si>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</si>
  <si>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</si>
  <si>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</si>
  <si>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</si>
  <si>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</si>
  <si>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</si>
  <si>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</si>
  <si>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</si>
  <si>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</si>
  <si>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</si>
  <si>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</si>
  <si>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</si>
  <si>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</si>
  <si>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</si>
  <si>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</si>
  <si>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</si>
  <si>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</si>
  <si>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</si>
  <si>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</si>
  <si>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</si>
  <si>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</si>
  <si>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</si>
  <si>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</si>
  <si>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</si>
  <si>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</si>
  <si>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</si>
  <si>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</si>
  <si>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</si>
  <si>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</si>
  <si>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</si>
  <si>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</si>
  <si>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</si>
  <si>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</si>
  <si>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</si>
  <si>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</si>
  <si>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</si>
  <si>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</si>
  <si>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</si>
  <si>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</si>
  <si>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</si>
  <si>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</si>
  <si>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</si>
  <si>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</si>
  <si>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</si>
  <si>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</si>
  <si>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</si>
  <si>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</si>
  <si>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</si>
  <si>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</si>
  <si>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</si>
  <si>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</si>
  <si>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</si>
  <si>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</si>
  <si>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</si>
  <si>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</si>
  <si>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</si>
  <si>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</si>
  <si>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</si>
  <si>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</si>
  <si>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</si>
  <si>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</si>
  <si>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</si>
  <si>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</si>
  <si>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西尾市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</si>
  <si>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</si>
  <si>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</si>
  <si>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</si>
  <si>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</si>
  <si>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</si>
  <si>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</si>
  <si>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</si>
  <si>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</si>
  <si>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</si>
  <si>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</si>
  <si>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</si>
  <si>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</si>
  <si>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</si>
  <si>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</si>
  <si>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</si>
  <si>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</si>
  <si>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①経常収支比率は100％となっていますが、これは営業外収益に計上している赤字補てんの基準外繰入金について、決算時に当年度純利益がわずかとなるように精算しているためです。
②累積欠損金比率は発生していないため０％ですが、これは一般会計からの基準外繰入金が多額であることが要因として考えられるので、使用料体系の改定などにより、さらなる経営改善が必要です。
③流動比率は令和４年度以前と比べて改善傾向が見られるものの、企業債残高が多く償還のための負債が多く計上されているため、いまだ低水準となっています。また、基準外繰入金について決算時に当年度純利益がわずかとなるように精算しているため、余剰資金があまり増えないことも要因として考えられます。
④企業債残高対事業規模比率については、下水道使用料の増加により営業収益は増加しましたが、一般会計負担見込分が減少したため比率は増加しました。今後は償還が進むにつれて比率は減少していくと考えられます。
⑤経費回収率は下水道使用料の増加に伴う営業収益増のため若干改善されましたが、いまだに100％を下回っているため使用料だけでは全ての経費を賄えていません。今後も収入の確保と経費の削減に努める必要があります。
⑥汚水処理原価は分流式下水道等に要する経費について、繰出基準額を全額繰入しているため、近年近似値となっています。
⑦施設利用率については、流域下水道に接続しているため、汚水処理場は有していません。
⑧水洗化率については、処理区域内人口の増加する中でも街頭での宣伝活動などの地道な接続促進活動の成果もあり、水洗便所設置済人口が増加した結果、向上しました。</t>
    <rPh sb="147" eb="152">
      <t>シヨウリョウタイケイ</t>
    </rPh>
    <rPh sb="153" eb="155">
      <t>カイテイ</t>
    </rPh>
    <rPh sb="187" eb="189">
      <t>イゼン</t>
    </rPh>
    <rPh sb="190" eb="191">
      <t>クラ</t>
    </rPh>
    <rPh sb="338" eb="344">
      <t>ゲスイドウシヨウリョウ</t>
    </rPh>
    <rPh sb="345" eb="347">
      <t>ゾウカ</t>
    </rPh>
    <rPh sb="350" eb="354">
      <t>エイギョウシュウエキ</t>
    </rPh>
    <rPh sb="355" eb="357">
      <t>ゾウカ</t>
    </rPh>
    <rPh sb="363" eb="372">
      <t>イッパンカイケイフタンミコミブン</t>
    </rPh>
    <rPh sb="373" eb="375">
      <t>ゲンショウ</t>
    </rPh>
    <rPh sb="379" eb="381">
      <t>ヒリツ</t>
    </rPh>
    <rPh sb="382" eb="384">
      <t>ゾウカ</t>
    </rPh>
    <rPh sb="392" eb="394">
      <t>ショウカン</t>
    </rPh>
    <rPh sb="395" eb="396">
      <t>スス</t>
    </rPh>
    <rPh sb="436" eb="437">
      <t>トモナ</t>
    </rPh>
    <rPh sb="442" eb="443">
      <t>ゾウ</t>
    </rPh>
    <rPh sb="446" eb="450">
      <t>ジャッカンカイゼン</t>
    </rPh>
    <rPh sb="567" eb="569">
      <t>キンジ</t>
    </rPh>
    <phoneticPr fontId="4"/>
  </si>
  <si>
    <t>①有形固定資産減価償却率は、年々増加してはいますが、今年度が法適用５年度目であり減価償却累計額が少ないため低い率となっていると考えられます。
②管渠老朽化率は、公共下水道事業は平成４年度に供用開始しており、事業開始から耐用年数（50年）が経過していないため計上されていません。
③管渠改善率は、前年度に引き続き漏水が疑われる箇所を中心に管更生工事を行ったため、計上されました。</t>
    <rPh sb="151" eb="152">
      <t>ヒ</t>
    </rPh>
    <rPh sb="153" eb="154">
      <t>ツヅ</t>
    </rPh>
    <rPh sb="180" eb="182">
      <t>ケイジョウ</t>
    </rPh>
    <phoneticPr fontId="4"/>
  </si>
  <si>
    <t>平成23年度の１市３町合併により、総じて経営状況は悪化しましたが、平成24年度に高利の企業債を繰上償還し、低利に借換するなど経営改善に努めたことで、近年は改善傾向にあります。しかし、依然として平均値を下回る指標もあり、老朽化した管渠及び施設の大量更新期の到来や人口減少に伴う使用料収入の減少などにより、経営環境は厳しさを増すことが予想されます。
こうした中、市民や学識経験者で構成する西尾市上下水道事業審議会からの答申に沿った区域の整備や令和２年と令和４年に段階的な使用料改定を実施しました。また、将来にわたって下水道事業を持続的かつ安定的に経営することを目的として、令和２年４月に経営戦略を策定・公表しており、策定５年目の令和６年度に計画の達成状況を評価し改定を行ったところです。
今後も定期的な検証による使用料体系の適正化やストックマネジメントの推進にも注力し、さらなる経営の改善に努めていきます。</t>
    <rPh sb="229" eb="232">
      <t>ダンカイテキ</t>
    </rPh>
    <rPh sb="318" eb="320">
      <t>ケイカク</t>
    </rPh>
    <rPh sb="326" eb="328">
      <t>ヒョウカ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</si>
</sst>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0.02</c:v>
                </c:pt>
                <c:pt idx="3" formatCode="#,##0.00;&quot;△&quot;#,##0.00;&quot;-&quot;">
                  <c:v>0.04</c:v>
                </c:pt>
                <c:pt idx="4" formatCode="#,##0.00;&quot;△&quot;#,##0.00;&quot;-&quot;">
                  <c:v>0.04</c:v>
                </c:pt>
              </c:numCache>
            </c:numRef>
          </c:val>
          <c:extLst>
            <c:ext xmlns:c16="http://schemas.microsoft.com/office/drawing/2014/chart" uri="{C3380CC4-5D6E-409C-BE32-E72D297353CC}">
              <c16:uniqueId val="{00000000-EED1-4099-8408-6F6D1DE185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EED1-4099-8408-6F6D1DE185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A1-42C2-A295-7890EC9AFCD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C6A1-42C2-A295-7890EC9AFCD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89.21</c:v>
                </c:pt>
                <c:pt idx="1">
                  <c:v>88.74</c:v>
                </c:pt>
                <c:pt idx="2">
                  <c:v>89.97</c:v>
                </c:pt>
                <c:pt idx="3">
                  <c:v>91.26</c:v>
                </c:pt>
                <c:pt idx="4">
                  <c:v>92.6</c:v>
                </c:pt>
              </c:numCache>
            </c:numRef>
          </c:val>
          <c:extLst>
            <c:ext xmlns:c16="http://schemas.microsoft.com/office/drawing/2014/chart" uri="{C3380CC4-5D6E-409C-BE32-E72D297353CC}">
              <c16:uniqueId val="{00000000-D39A-4018-94F9-B51698D15E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D39A-4018-94F9-B51698D15E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101.2</c:v>
                </c:pt>
                <c:pt idx="1">
                  <c:v>100.01</c:v>
                </c:pt>
                <c:pt idx="2">
                  <c:v>98.08</c:v>
                </c:pt>
                <c:pt idx="3">
                  <c:v>99.82</c:v>
                </c:pt>
                <c:pt idx="4">
                  <c:v>100</c:v>
                </c:pt>
              </c:numCache>
            </c:numRef>
          </c:val>
          <c:extLst>
            <c:ext xmlns:c16="http://schemas.microsoft.com/office/drawing/2014/chart" uri="{C3380CC4-5D6E-409C-BE32-E72D297353CC}">
              <c16:uniqueId val="{00000000-B6ED-43A4-B507-CA88E74C92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B6ED-43A4-B507-CA88E74C92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2.97</c:v>
                </c:pt>
                <c:pt idx="1">
                  <c:v>5.82</c:v>
                </c:pt>
                <c:pt idx="2">
                  <c:v>8.59</c:v>
                </c:pt>
                <c:pt idx="3">
                  <c:v>11.32</c:v>
                </c:pt>
                <c:pt idx="4">
                  <c:v>14.01</c:v>
                </c:pt>
              </c:numCache>
            </c:numRef>
          </c:val>
          <c:extLst>
            <c:ext xmlns:c16="http://schemas.microsoft.com/office/drawing/2014/chart" uri="{C3380CC4-5D6E-409C-BE32-E72D297353CC}">
              <c16:uniqueId val="{00000000-BD35-4C48-9F82-9CF648D0394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BD35-4C48-9F82-9CF648D0394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5C-4615-885E-22459EB395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105C-4615-885E-22459EB395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68-485D-BB64-188DE1B8EB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6368-485D-BB64-188DE1B8EB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21.24</c:v>
                </c:pt>
                <c:pt idx="1">
                  <c:v>23.36</c:v>
                </c:pt>
                <c:pt idx="2">
                  <c:v>27.2</c:v>
                </c:pt>
                <c:pt idx="3">
                  <c:v>40.82</c:v>
                </c:pt>
                <c:pt idx="4">
                  <c:v>37.69</c:v>
                </c:pt>
              </c:numCache>
            </c:numRef>
          </c:val>
          <c:extLst>
            <c:ext xmlns:c16="http://schemas.microsoft.com/office/drawing/2014/chart" uri="{C3380CC4-5D6E-409C-BE32-E72D297353CC}">
              <c16:uniqueId val="{00000000-5D31-41D3-BEE6-716F431BC94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5D31-41D3-BEE6-716F431BC94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1145.21</c:v>
                </c:pt>
                <c:pt idx="1">
                  <c:v>1099.6199999999999</c:v>
                </c:pt>
                <c:pt idx="2">
                  <c:v>1054.94</c:v>
                </c:pt>
                <c:pt idx="3">
                  <c:v>985.41</c:v>
                </c:pt>
                <c:pt idx="4">
                  <c:v>1002.44</c:v>
                </c:pt>
              </c:numCache>
            </c:numRef>
          </c:val>
          <c:extLst>
            <c:ext xmlns:c16="http://schemas.microsoft.com/office/drawing/2014/chart" uri="{C3380CC4-5D6E-409C-BE32-E72D297353CC}">
              <c16:uniqueId val="{00000000-22F0-477C-9D57-AF4F5C48D7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22F0-477C-9D57-AF4F5C48D7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63.2</c:v>
                </c:pt>
                <c:pt idx="1">
                  <c:v>70.56</c:v>
                </c:pt>
                <c:pt idx="2">
                  <c:v>76.48</c:v>
                </c:pt>
                <c:pt idx="3">
                  <c:v>77.36</c:v>
                </c:pt>
                <c:pt idx="4">
                  <c:v>78.23</c:v>
                </c:pt>
              </c:numCache>
            </c:numRef>
          </c:val>
          <c:extLst>
            <c:ext xmlns:c16="http://schemas.microsoft.com/office/drawing/2014/chart" uri="{C3380CC4-5D6E-409C-BE32-E72D297353CC}">
              <c16:uniqueId val="{00000000-FA4B-4BFD-83D5-14E8D66B36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FA4B-4BFD-83D5-14E8D66B36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152.44999999999999</c:v>
                </c:pt>
                <c:pt idx="1">
                  <c:v>150.99</c:v>
                </c:pt>
                <c:pt idx="2">
                  <c:v>150</c:v>
                </c:pt>
                <c:pt idx="3">
                  <c:v>150.63</c:v>
                </c:pt>
                <c:pt idx="4">
                  <c:v>150.44999999999999</c:v>
                </c:pt>
              </c:numCache>
            </c:numRef>
          </c:val>
          <c:extLst>
            <c:ext xmlns:c16="http://schemas.microsoft.com/office/drawing/2014/chart" uri="{C3380CC4-5D6E-409C-BE32-E72D297353CC}">
              <c16:uniqueId val="{00000000-AB1D-41DB-BDA8-5B07E76903C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AB1D-41DB-BDA8-5B07E76903C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西尾市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169528</v>
      </c>
      <c r="AM8" s="41"/>
      <c r="AN8" s="41"/>
      <c r="AO8" s="41"/>
      <c r="AP8" s="41"/>
      <c r="AQ8" s="41"/>
      <c r="AR8" s="41"/>
      <c r="AS8" s="41"/>
      <c r="AT8" s="34">
        <f>データ!T6</f>
        <v>161.22</v>
      </c>
      <c r="AU8" s="34"/>
      <c r="AV8" s="34"/>
      <c r="AW8" s="34"/>
      <c r="AX8" s="34"/>
      <c r="AY8" s="34"/>
      <c r="AZ8" s="34"/>
      <c r="BA8" s="34"/>
      <c r="BB8" s="34">
        <f>データ!U6</f>
        <v>1051.53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68.42</v>
      </c>
      <c r="J10" s="34"/>
      <c r="K10" s="34"/>
      <c r="L10" s="34"/>
      <c r="M10" s="34"/>
      <c r="N10" s="34"/>
      <c r="O10" s="34"/>
      <c r="P10" s="34">
        <f>データ!P6</f>
        <v>75.77</v>
      </c>
      <c r="Q10" s="34"/>
      <c r="R10" s="34"/>
      <c r="S10" s="34"/>
      <c r="T10" s="34"/>
      <c r="U10" s="34"/>
      <c r="V10" s="34"/>
      <c r="W10" s="34">
        <f>データ!Q6</f>
        <v>88.08</v>
      </c>
      <c r="X10" s="34"/>
      <c r="Y10" s="34"/>
      <c r="Z10" s="34"/>
      <c r="AA10" s="34"/>
      <c r="AB10" s="34"/>
      <c r="AC10" s="34"/>
      <c r="AD10" s="41">
        <f>データ!R6</f>
        <v>2090</v>
      </c>
      <c r="AE10" s="41"/>
      <c r="AF10" s="41"/>
      <c r="AG10" s="41"/>
      <c r="AH10" s="41"/>
      <c r="AI10" s="41"/>
      <c r="AJ10" s="41"/>
      <c r="AK10" s="2"/>
      <c r="AL10" s="41">
        <f>データ!V6</f>
        <v>128261</v>
      </c>
      <c r="AM10" s="41"/>
      <c r="AN10" s="41"/>
      <c r="AO10" s="41"/>
      <c r="AP10" s="41"/>
      <c r="AQ10" s="41"/>
      <c r="AR10" s="41"/>
      <c r="AS10" s="41"/>
      <c r="AT10" s="34">
        <f>データ!W6</f>
        <v>28.84</v>
      </c>
      <c r="AU10" s="34"/>
      <c r="AV10" s="34"/>
      <c r="AW10" s="34"/>
      <c r="AX10" s="34"/>
      <c r="AY10" s="34"/>
      <c r="AZ10" s="34"/>
      <c r="BA10" s="34"/>
      <c r="BB10" s="34">
        <f>データ!X6</f>
        <v>4447.33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HP1Lg1YJOVZZYvVoTAMQaJ0c1fwSqluDnZ78Y90hfDSMJgqB18d0j/x7MySP6wVRiyWkLNrMrjzWd2caXyrDQ==" saltValue="1sNHapcrYgh4Osq5433Ce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232131</v>
      </c>
      <c r="D6" s="19">
        <f t="shared" si="3"/>
        <v>46</v>
      </c>
      <c r="E6" s="19">
        <f t="shared" si="3"/>
        <v>17</v>
      </c>
      <c r="F6" s="19">
        <f t="shared" si="3"/>
        <v>1</v>
      </c>
      <c r="G6" s="19">
        <f t="shared" si="3"/>
        <v>0</v>
      </c>
      <c r="H6" s="19" t="str">
        <f t="shared" si="3"/>
        <v>愛知県　西尾市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68.42</v>
      </c>
      <c r="P6" s="20">
        <f t="shared" si="3"/>
        <v>75.77</v>
      </c>
      <c r="Q6" s="20">
        <f t="shared" si="3"/>
        <v>88.08</v>
      </c>
      <c r="R6" s="20">
        <f t="shared" si="3"/>
        <v>2090</v>
      </c>
      <c r="S6" s="20">
        <f t="shared" si="3"/>
        <v>169528</v>
      </c>
      <c r="T6" s="20">
        <f t="shared" si="3"/>
        <v>161.22</v>
      </c>
      <c r="U6" s="20">
        <f t="shared" si="3"/>
        <v>1051.53</v>
      </c>
      <c r="V6" s="20">
        <f t="shared" si="3"/>
        <v>128261</v>
      </c>
      <c r="W6" s="20">
        <f t="shared" si="3"/>
        <v>28.84</v>
      </c>
      <c r="X6" s="20">
        <f t="shared" si="3"/>
        <v>4447.33</v>
      </c>
      <c r="Y6" s="21">
        <f>IF(Y7="",NA(),Y7)</f>
        <v>101.2</v>
      </c>
      <c r="Z6" s="21">
        <f t="shared" ref="Z6:AH6" si="4">IF(Z7="",NA(),Z7)</f>
        <v>100.01</v>
      </c>
      <c r="AA6" s="21">
        <f t="shared" si="4"/>
        <v>98.08</v>
      </c>
      <c r="AB6" s="21">
        <f t="shared" si="4"/>
        <v>99.82</v>
      </c>
      <c r="AC6" s="21">
        <f t="shared" si="4"/>
        <v>100</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21.24</v>
      </c>
      <c r="AV6" s="21">
        <f t="shared" ref="AV6:BD6" si="6">IF(AV7="",NA(),AV7)</f>
        <v>23.36</v>
      </c>
      <c r="AW6" s="21">
        <f t="shared" si="6"/>
        <v>27.2</v>
      </c>
      <c r="AX6" s="21">
        <f t="shared" si="6"/>
        <v>40.82</v>
      </c>
      <c r="AY6" s="21">
        <f t="shared" si="6"/>
        <v>37.69</v>
      </c>
      <c r="AZ6" s="21">
        <f t="shared" si="6"/>
        <v>60.82</v>
      </c>
      <c r="BA6" s="21">
        <f t="shared" si="6"/>
        <v>63.48</v>
      </c>
      <c r="BB6" s="21">
        <f t="shared" si="6"/>
        <v>65.510000000000005</v>
      </c>
      <c r="BC6" s="21">
        <f t="shared" si="6"/>
        <v>72.78</v>
      </c>
      <c r="BD6" s="21">
        <f t="shared" si="6"/>
        <v>74.56</v>
      </c>
      <c r="BE6" s="20" t="str">
        <f>IF(BE7="","",IF(BE7="-","【-】","【"&amp;SUBSTITUTE(TEXT(BE7,"#,##0.00"),"-","△")&amp;"】"))</f>
        <v>【82.75】</v>
      </c>
      <c r="BF6" s="21">
        <f>IF(BF7="",NA(),BF7)</f>
        <v>1145.21</v>
      </c>
      <c r="BG6" s="21">
        <f t="shared" ref="BG6:BO6" si="7">IF(BG7="",NA(),BG7)</f>
        <v>1099.6199999999999</v>
      </c>
      <c r="BH6" s="21">
        <f t="shared" si="7"/>
        <v>1054.94</v>
      </c>
      <c r="BI6" s="21">
        <f t="shared" si="7"/>
        <v>985.41</v>
      </c>
      <c r="BJ6" s="21">
        <f t="shared" si="7"/>
        <v>1002.44</v>
      </c>
      <c r="BK6" s="21">
        <f t="shared" si="7"/>
        <v>920.83</v>
      </c>
      <c r="BL6" s="21">
        <f t="shared" si="7"/>
        <v>874.02</v>
      </c>
      <c r="BM6" s="21">
        <f t="shared" si="7"/>
        <v>827.43</v>
      </c>
      <c r="BN6" s="21">
        <f t="shared" si="7"/>
        <v>790.32</v>
      </c>
      <c r="BO6" s="21">
        <f t="shared" si="7"/>
        <v>747.33</v>
      </c>
      <c r="BP6" s="20" t="str">
        <f>IF(BP7="","",IF(BP7="-","【-】","【"&amp;SUBSTITUTE(TEXT(BP7,"#,##0.00"),"-","△")&amp;"】"))</f>
        <v>【602.56】</v>
      </c>
      <c r="BQ6" s="21">
        <f>IF(BQ7="",NA(),BQ7)</f>
        <v>63.2</v>
      </c>
      <c r="BR6" s="21">
        <f t="shared" ref="BR6:BZ6" si="8">IF(BR7="",NA(),BR7)</f>
        <v>70.56</v>
      </c>
      <c r="BS6" s="21">
        <f t="shared" si="8"/>
        <v>76.48</v>
      </c>
      <c r="BT6" s="21">
        <f t="shared" si="8"/>
        <v>77.36</v>
      </c>
      <c r="BU6" s="21">
        <f t="shared" si="8"/>
        <v>78.23</v>
      </c>
      <c r="BV6" s="21">
        <f t="shared" si="8"/>
        <v>99.82</v>
      </c>
      <c r="BW6" s="21">
        <f t="shared" si="8"/>
        <v>100.32</v>
      </c>
      <c r="BX6" s="21">
        <f t="shared" si="8"/>
        <v>99.71</v>
      </c>
      <c r="BY6" s="21">
        <f t="shared" si="8"/>
        <v>98.7</v>
      </c>
      <c r="BZ6" s="21">
        <f t="shared" si="8"/>
        <v>100.01</v>
      </c>
      <c r="CA6" s="20" t="str">
        <f>IF(CA7="","",IF(CA7="-","【-】","【"&amp;SUBSTITUTE(TEXT(CA7,"#,##0.00"),"-","△")&amp;"】"))</f>
        <v>【97.94】</v>
      </c>
      <c r="CB6" s="21">
        <f>IF(CB7="",NA(),CB7)</f>
        <v>152.44999999999999</v>
      </c>
      <c r="CC6" s="21">
        <f t="shared" ref="CC6:CK6" si="9">IF(CC7="",NA(),CC7)</f>
        <v>150.99</v>
      </c>
      <c r="CD6" s="21">
        <f t="shared" si="9"/>
        <v>150</v>
      </c>
      <c r="CE6" s="21">
        <f t="shared" si="9"/>
        <v>150.63</v>
      </c>
      <c r="CF6" s="21">
        <f t="shared" si="9"/>
        <v>150.44999999999999</v>
      </c>
      <c r="CG6" s="21">
        <f t="shared" si="9"/>
        <v>156.77000000000001</v>
      </c>
      <c r="CH6" s="21">
        <f t="shared" si="9"/>
        <v>157.63999999999999</v>
      </c>
      <c r="CI6" s="21">
        <f t="shared" si="9"/>
        <v>159.59</v>
      </c>
      <c r="CJ6" s="21">
        <f t="shared" si="9"/>
        <v>160.65</v>
      </c>
      <c r="CK6" s="21">
        <f t="shared" si="9"/>
        <v>160.6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89.21</v>
      </c>
      <c r="CY6" s="21">
        <f t="shared" ref="CY6:DG6" si="11">IF(CY7="",NA(),CY7)</f>
        <v>88.74</v>
      </c>
      <c r="CZ6" s="21">
        <f t="shared" si="11"/>
        <v>89.97</v>
      </c>
      <c r="DA6" s="21">
        <f t="shared" si="11"/>
        <v>91.26</v>
      </c>
      <c r="DB6" s="21">
        <f t="shared" si="11"/>
        <v>92.6</v>
      </c>
      <c r="DC6" s="21">
        <f t="shared" si="11"/>
        <v>94.41</v>
      </c>
      <c r="DD6" s="21">
        <f t="shared" si="11"/>
        <v>94.43</v>
      </c>
      <c r="DE6" s="21">
        <f t="shared" si="11"/>
        <v>94.58</v>
      </c>
      <c r="DF6" s="21">
        <f t="shared" si="11"/>
        <v>94.69</v>
      </c>
      <c r="DG6" s="21">
        <f t="shared" si="11"/>
        <v>94.81</v>
      </c>
      <c r="DH6" s="20" t="str">
        <f>IF(DH7="","",IF(DH7="-","【-】","【"&amp;SUBSTITUTE(TEXT(DH7,"#,##0.00"),"-","△")&amp;"】"))</f>
        <v>【96.00】</v>
      </c>
      <c r="DI6" s="21">
        <f>IF(DI7="",NA(),DI7)</f>
        <v>2.97</v>
      </c>
      <c r="DJ6" s="21">
        <f t="shared" ref="DJ6:DR6" si="12">IF(DJ7="",NA(),DJ7)</f>
        <v>5.82</v>
      </c>
      <c r="DK6" s="21">
        <f t="shared" si="12"/>
        <v>8.59</v>
      </c>
      <c r="DL6" s="21">
        <f t="shared" si="12"/>
        <v>11.32</v>
      </c>
      <c r="DM6" s="21">
        <f t="shared" si="12"/>
        <v>14.01</v>
      </c>
      <c r="DN6" s="21">
        <f t="shared" si="12"/>
        <v>34.15</v>
      </c>
      <c r="DO6" s="21">
        <f t="shared" si="12"/>
        <v>35.53</v>
      </c>
      <c r="DP6" s="21">
        <f t="shared" si="12"/>
        <v>37.51</v>
      </c>
      <c r="DQ6" s="21">
        <f t="shared" si="12"/>
        <v>38.869999999999997</v>
      </c>
      <c r="DR6" s="21">
        <f t="shared" si="12"/>
        <v>40.36</v>
      </c>
      <c r="DS6" s="20" t="str">
        <f>IF(DS7="","",IF(DS7="-","【-】","【"&amp;SUBSTITUTE(TEXT(DS7,"#,##0.00"),"-","△")&amp;"】"))</f>
        <v>【42.20】</v>
      </c>
      <c r="DT6" s="20">
        <f>IF(DT7="",NA(),DT7)</f>
        <v>0</v>
      </c>
      <c r="DU6" s="20">
        <f t="shared" ref="DU6:EC6" si="13">IF(DU7="",NA(),DU7)</f>
        <v>0</v>
      </c>
      <c r="DV6" s="20">
        <f t="shared" si="13"/>
        <v>0</v>
      </c>
      <c r="DW6" s="20">
        <f t="shared" si="13"/>
        <v>0</v>
      </c>
      <c r="DX6" s="20">
        <f t="shared" si="13"/>
        <v>0</v>
      </c>
      <c r="DY6" s="21">
        <f t="shared" si="13"/>
        <v>5.18</v>
      </c>
      <c r="DZ6" s="21">
        <f t="shared" si="13"/>
        <v>6.01</v>
      </c>
      <c r="EA6" s="21">
        <f t="shared" si="13"/>
        <v>6.84</v>
      </c>
      <c r="EB6" s="21">
        <f t="shared" si="13"/>
        <v>7.69</v>
      </c>
      <c r="EC6" s="21">
        <f t="shared" si="13"/>
        <v>8.39</v>
      </c>
      <c r="ED6" s="20" t="str">
        <f>IF(ED7="","",IF(ED7="-","【-】","【"&amp;SUBSTITUTE(TEXT(ED7,"#,##0.00"),"-","△")&amp;"】"))</f>
        <v>【9.46】</v>
      </c>
      <c r="EE6" s="20">
        <f>IF(EE7="",NA(),EE7)</f>
        <v>0</v>
      </c>
      <c r="EF6" s="20">
        <f t="shared" ref="EF6:EN6" si="14">IF(EF7="",NA(),EF7)</f>
        <v>0</v>
      </c>
      <c r="EG6" s="21">
        <f t="shared" si="14"/>
        <v>0.02</v>
      </c>
      <c r="EH6" s="21">
        <f t="shared" si="14"/>
        <v>0.04</v>
      </c>
      <c r="EI6" s="21">
        <f t="shared" si="14"/>
        <v>0.04</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2">
      <c r="A7" s="14"/>
      <c r="B7" s="23">
        <v>2024</v>
      </c>
      <c r="C7" s="23">
        <v>232131</v>
      </c>
      <c r="D7" s="23">
        <v>46</v>
      </c>
      <c r="E7" s="23">
        <v>17</v>
      </c>
      <c r="F7" s="23">
        <v>1</v>
      </c>
      <c r="G7" s="23">
        <v>0</v>
      </c>
      <c r="H7" s="23" t="s">
        <v>96</v>
      </c>
      <c r="I7" s="23" t="s">
        <v>97</v>
      </c>
      <c r="J7" s="23" t="s">
        <v>98</v>
      </c>
      <c r="K7" s="23" t="s">
        <v>99</v>
      </c>
      <c r="L7" s="23" t="s">
        <v>100</v>
      </c>
      <c r="M7" s="23" t="s">
        <v>101</v>
      </c>
      <c r="N7" s="24" t="s">
        <v>102</v>
      </c>
      <c r="O7" s="24">
        <v>68.42</v>
      </c>
      <c r="P7" s="24">
        <v>75.77</v>
      </c>
      <c r="Q7" s="24">
        <v>88.08</v>
      </c>
      <c r="R7" s="24">
        <v>2090</v>
      </c>
      <c r="S7" s="24">
        <v>169528</v>
      </c>
      <c r="T7" s="24">
        <v>161.22</v>
      </c>
      <c r="U7" s="24">
        <v>1051.53</v>
      </c>
      <c r="V7" s="24">
        <v>128261</v>
      </c>
      <c r="W7" s="24">
        <v>28.84</v>
      </c>
      <c r="X7" s="24">
        <v>4447.33</v>
      </c>
      <c r="Y7" s="24">
        <v>101.2</v>
      </c>
      <c r="Z7" s="24">
        <v>100.01</v>
      </c>
      <c r="AA7" s="24">
        <v>98.08</v>
      </c>
      <c r="AB7" s="24">
        <v>99.82</v>
      </c>
      <c r="AC7" s="24">
        <v>100</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21.24</v>
      </c>
      <c r="AV7" s="24">
        <v>23.36</v>
      </c>
      <c r="AW7" s="24">
        <v>27.2</v>
      </c>
      <c r="AX7" s="24">
        <v>40.82</v>
      </c>
      <c r="AY7" s="24">
        <v>37.69</v>
      </c>
      <c r="AZ7" s="24">
        <v>60.82</v>
      </c>
      <c r="BA7" s="24">
        <v>63.48</v>
      </c>
      <c r="BB7" s="24">
        <v>65.510000000000005</v>
      </c>
      <c r="BC7" s="24">
        <v>72.78</v>
      </c>
      <c r="BD7" s="24">
        <v>74.56</v>
      </c>
      <c r="BE7" s="24">
        <v>82.75</v>
      </c>
      <c r="BF7" s="24">
        <v>1145.21</v>
      </c>
      <c r="BG7" s="24">
        <v>1099.6199999999999</v>
      </c>
      <c r="BH7" s="24">
        <v>1054.94</v>
      </c>
      <c r="BI7" s="24">
        <v>985.41</v>
      </c>
      <c r="BJ7" s="24">
        <v>1002.44</v>
      </c>
      <c r="BK7" s="24">
        <v>920.83</v>
      </c>
      <c r="BL7" s="24">
        <v>874.02</v>
      </c>
      <c r="BM7" s="24">
        <v>827.43</v>
      </c>
      <c r="BN7" s="24">
        <v>790.32</v>
      </c>
      <c r="BO7" s="24">
        <v>747.33</v>
      </c>
      <c r="BP7" s="24">
        <v>602.55999999999995</v>
      </c>
      <c r="BQ7" s="24">
        <v>63.2</v>
      </c>
      <c r="BR7" s="24">
        <v>70.56</v>
      </c>
      <c r="BS7" s="24">
        <v>76.48</v>
      </c>
      <c r="BT7" s="24">
        <v>77.36</v>
      </c>
      <c r="BU7" s="24">
        <v>78.23</v>
      </c>
      <c r="BV7" s="24">
        <v>99.82</v>
      </c>
      <c r="BW7" s="24">
        <v>100.32</v>
      </c>
      <c r="BX7" s="24">
        <v>99.71</v>
      </c>
      <c r="BY7" s="24">
        <v>98.7</v>
      </c>
      <c r="BZ7" s="24">
        <v>100.01</v>
      </c>
      <c r="CA7" s="24">
        <v>97.94</v>
      </c>
      <c r="CB7" s="24">
        <v>152.44999999999999</v>
      </c>
      <c r="CC7" s="24">
        <v>150.99</v>
      </c>
      <c r="CD7" s="24">
        <v>150</v>
      </c>
      <c r="CE7" s="24">
        <v>150.63</v>
      </c>
      <c r="CF7" s="24">
        <v>150.44999999999999</v>
      </c>
      <c r="CG7" s="24">
        <v>156.77000000000001</v>
      </c>
      <c r="CH7" s="24">
        <v>157.63999999999999</v>
      </c>
      <c r="CI7" s="24">
        <v>159.59</v>
      </c>
      <c r="CJ7" s="24">
        <v>160.65</v>
      </c>
      <c r="CK7" s="24">
        <v>160.6</v>
      </c>
      <c r="CL7" s="24">
        <v>140.97999999999999</v>
      </c>
      <c r="CM7" s="24" t="s">
        <v>102</v>
      </c>
      <c r="CN7" s="24" t="s">
        <v>102</v>
      </c>
      <c r="CO7" s="24" t="s">
        <v>102</v>
      </c>
      <c r="CP7" s="24" t="s">
        <v>102</v>
      </c>
      <c r="CQ7" s="24" t="s">
        <v>102</v>
      </c>
      <c r="CR7" s="24">
        <v>67</v>
      </c>
      <c r="CS7" s="24">
        <v>66.650000000000006</v>
      </c>
      <c r="CT7" s="24">
        <v>64.45</v>
      </c>
      <c r="CU7" s="24">
        <v>65.11</v>
      </c>
      <c r="CV7" s="24">
        <v>65.540000000000006</v>
      </c>
      <c r="CW7" s="24">
        <v>60.13</v>
      </c>
      <c r="CX7" s="24">
        <v>89.21</v>
      </c>
      <c r="CY7" s="24">
        <v>88.74</v>
      </c>
      <c r="CZ7" s="24">
        <v>89.97</v>
      </c>
      <c r="DA7" s="24">
        <v>91.26</v>
      </c>
      <c r="DB7" s="24">
        <v>92.6</v>
      </c>
      <c r="DC7" s="24">
        <v>94.41</v>
      </c>
      <c r="DD7" s="24">
        <v>94.43</v>
      </c>
      <c r="DE7" s="24">
        <v>94.58</v>
      </c>
      <c r="DF7" s="24">
        <v>94.69</v>
      </c>
      <c r="DG7" s="24">
        <v>94.81</v>
      </c>
      <c r="DH7" s="24">
        <v>96</v>
      </c>
      <c r="DI7" s="24">
        <v>2.97</v>
      </c>
      <c r="DJ7" s="24">
        <v>5.82</v>
      </c>
      <c r="DK7" s="24">
        <v>8.59</v>
      </c>
      <c r="DL7" s="24">
        <v>11.32</v>
      </c>
      <c r="DM7" s="24">
        <v>14.01</v>
      </c>
      <c r="DN7" s="24">
        <v>34.15</v>
      </c>
      <c r="DO7" s="24">
        <v>35.53</v>
      </c>
      <c r="DP7" s="24">
        <v>37.51</v>
      </c>
      <c r="DQ7" s="24">
        <v>38.869999999999997</v>
      </c>
      <c r="DR7" s="24">
        <v>40.36</v>
      </c>
      <c r="DS7" s="24">
        <v>42.2</v>
      </c>
      <c r="DT7" s="24">
        <v>0</v>
      </c>
      <c r="DU7" s="24">
        <v>0</v>
      </c>
      <c r="DV7" s="24">
        <v>0</v>
      </c>
      <c r="DW7" s="24">
        <v>0</v>
      </c>
      <c r="DX7" s="24">
        <v>0</v>
      </c>
      <c r="DY7" s="24">
        <v>5.18</v>
      </c>
      <c r="DZ7" s="24">
        <v>6.01</v>
      </c>
      <c r="EA7" s="24">
        <v>6.84</v>
      </c>
      <c r="EB7" s="24">
        <v>7.69</v>
      </c>
      <c r="EC7" s="24">
        <v>8.39</v>
      </c>
      <c r="ED7" s="24">
        <v>9.4600000000000009</v>
      </c>
      <c r="EE7" s="24">
        <v>0</v>
      </c>
      <c r="EF7" s="24">
        <v>0</v>
      </c>
      <c r="EG7" s="24">
        <v>0.02</v>
      </c>
      <c r="EH7" s="24">
        <v>0.04</v>
      </c>
      <c r="EI7" s="24">
        <v>0.04</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2026-02-17T02:01:12Z</cp:lastPrinted>
  <dcterms:created xsi:type="dcterms:W3CDTF">2025-12-23T06:01:57Z</dcterms:created>
  <dcterms:modified xsi:type="dcterms:W3CDTF">2026-02-17T02:55:54Z</dcterms:modified>
  <cp:category/>
</cp:coreProperties>
</file>