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32CAB86F-B106-4AA5-BAFB-A72DB61D1F77}" xr6:coauthVersionLast="47" xr6:coauthVersionMax="47" xr10:uidLastSave="{00000000-0000-0000-0000-000000000000}"/>
  <workbookProtection workbookAlgorithmName="SHA-512" workbookHashValue="vYclzWNbLEoFxHfZ3Nz6B96Lv+XaX5hEJis1luZp86TkhXi4d5UAVmHRNwmo+pfNdGOvjhpez3D++FPHCJTl6w==" workbookSaltValue="SvchhQ/QFJfezGeh18nn/g=="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T10" i="4"/>
  <c r="AL10" i="4"/>
  <c r="I10" i="4"/>
  <c r="AL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<sst xmlns="http://schemas.openxmlformats.org/spreadsheetml/2006/main" count="231" uniqueCount="115">
  <si>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</si>
  <si>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</si>
  <si>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</si>
  <si>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</si>
  <si>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</si>
  <si>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</si>
  <si>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</si>
  <si>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</si>
  <si>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</si>
  <si>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</si>
  <si>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</si>
  <si>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</si>
  <si>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</si>
  <si>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</si>
  <si>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</si>
  <si>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</si>
  <si>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</si>
  <si>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</si>
  <si>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</si>
  <si>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</si>
  <si>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</si>
  <si>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</si>
  <si>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</si>
  <si>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</si>
  <si>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</si>
  <si>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</si>
  <si>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</si>
  <si>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</si>
  <si>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</si>
  <si>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</si>
  <si>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</si>
  <si>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</si>
  <si>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</si>
  <si>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</si>
  <si>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</si>
  <si>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</si>
  <si>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</si>
  <si>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</si>
  <si>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</si>
  <si>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</si>
  <si>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</si>
  <si>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</si>
  <si>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</si>
  <si>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</si>
  <si>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</si>
  <si>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</si>
  <si>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</si>
  <si>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</si>
  <si>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</si>
  <si>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</si>
  <si>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</si>
  <si>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</si>
  <si>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</si>
  <si>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</si>
  <si>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</si>
  <si>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</si>
  <si>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</si>
  <si>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</si>
  <si>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</si>
  <si>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</si>
  <si>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</si>
  <si>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</si>
  <si>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</si>
  <si>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</si>
  <si>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</si>
  <si>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</si>
  <si>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</si>
  <si>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</si>
  <si>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</si>
  <si>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</si>
  <si>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</si>
  <si>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</si>
  <si>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</si>
  <si>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</si>
  <si>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</si>
  <si>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</si>
  <si>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</si>
  <si>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</si>
  <si>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</si>
  <si>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</si>
  <si>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</si>
  <si>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</si>
  <si>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</si>
  <si>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</si>
  <si>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</si>
  <si>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</si>
  <si>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</si>
  <si>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</si>
  <si>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</si>
  <si>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</si>
  <si>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</si>
  <si>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</si>
  <si>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</si>
  <si>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</si>
  <si>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</si>
  <si>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</si>
  <si>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蒲郡市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</si>
  <si>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</si>
  <si>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</si>
  <si>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</si>
  <si>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</si>
  <si>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</si>
  <si>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</si>
  <si>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</si>
  <si>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</si>
  <si>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</si>
  <si>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</si>
  <si>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</si>
  <si>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</si>
  <si>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</si>
  <si>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</si>
  <si>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</si>
  <si>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①経常損益は前年度比で197,981円増加した。維持管理費にかかる繰入金である他会計補助金が前年度比203,138千円増加したことが主な要因である。
②累積欠損金比率は、当年度未処理欠損金が０円のため、前年度に引き続き０％となっている。
③流動負債は前年度比約７％減少したが、流動資産が前年度比３７％増加したことで、流動比率が約４１％改善した。R5は３月３１日が休日で企業債償還日が４月１日となり企業債償還金が未払金であったことが流動負債の減少の主な要因であり、預金が前年度比４２％増加したことが流動資産の増加した主な要因である。
④下水道アクションプランによって管渠の新設工事が増加したことにより、企業債の新規借り入れも増加するため、年々増加傾向となる。R6は雨水処理にかかる維持管理費の繰入金が減少したことが企業債残高対事業規模比率が減少した要因である。
⑤下水道使用料は前年度比約１％増加となった。R5.８月からバイオマス発電所が下水道接続されたことにより、バイオマス発電所分の下水道使用料が増加したことが主な要因である。
⑥汚水処理費はほぼ横ばいであるが、年間有収水量が０．３％増加しており、汚水処理原価は前年度と比較すると減少している。
⑦下水道拡張整備により基本的には晴天時平均水量は年々増加傾向だが、不明水の流入も増加していると推測されるため、不明水対策の強化が必要と考えている。
⑧水洗便所設置済人口が増加しているものの、処理区域面積及び処理区域内人口の増加比率の方が高い。現在、下水道整備の拡張期間中であり、すぐに下水道へ接続することが見込めないため、年々減少傾向となる。</t>
    <phoneticPr fontId="4"/>
  </si>
  <si>
    <t>①下水道拡張整備により新規の固定資産が増えてきていること及び法適用から６年しか経過していないので、減価償却累計額が毎年増加傾向である。
②公共下水道事業の事業着手が昭和４６年のため、徐々に法定耐用年数を迎える管渠が増加する。しかし、昭和５２年に供用開始しているため、供用開始起算では５０年にはまだ至っていない。
③下水道拡張整備により、既設管渠の改良・更新よりも、管渠の新設工事を重点的に行っているため、しばらくは管渠改善率が低く横ばいである。</t>
    <phoneticPr fontId="4"/>
  </si>
  <si>
    <t>　重点アクションプランによる下水道整備拡張を進めることで、供用開始区域の拡大とともに使用料収入の増加を見込んでいます。一方で人口減少等による使用料収入の減少や老朽化した施設の維持更新費用の増大が予想されます。今後は水洗化率の向上等による使用料収入の確保に努めるとともに、経費削減を図り、持続的かつ安定的な経営を目指していきます。
　下水道事業経営戦略は、平成２８年度に策定し、令和３年度に改定を行い、令和８年度に見直しを行う予定です。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</si>
</sst>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c:v>0.02</c:v>
                </c:pt>
                <c:pt idx="3">
                  <c:v>0.02</c:v>
                </c:pt>
                <c:pt idx="4">
                  <c:v>0.03</c:v>
                </c:pt>
              </c:numCache>
            </c:numRef>
          </c:val>
          <c:extLst>
            <c:ext xmlns:c16="http://schemas.microsoft.com/office/drawing/2014/chart" uri="{C3380CC4-5D6E-409C-BE32-E72D297353CC}">
              <c16:uniqueId val="{00000000-B9A8-4C39-9502-EFB707A0E5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9A8-4C39-9502-EFB707A0E5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72.599999999999994</c:v>
                </c:pt>
                <c:pt idx="1">
                  <c:v>73.38</c:v>
                </c:pt>
                <c:pt idx="2">
                  <c:v>78.02</c:v>
                </c:pt>
                <c:pt idx="3">
                  <c:v>73.349999999999994</c:v>
                </c:pt>
                <c:pt idx="4">
                  <c:v>77.06</c:v>
                </c:pt>
              </c:numCache>
            </c:numRef>
          </c:val>
          <c:extLst>
            <c:ext xmlns:c16="http://schemas.microsoft.com/office/drawing/2014/chart" uri="{C3380CC4-5D6E-409C-BE32-E72D297353CC}">
              <c16:uniqueId val="{00000000-5549-4547-B271-9A820CC083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549-4547-B271-9A820CC083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90.41</c:v>
                </c:pt>
                <c:pt idx="1">
                  <c:v>88.6</c:v>
                </c:pt>
                <c:pt idx="2">
                  <c:v>87.08</c:v>
                </c:pt>
                <c:pt idx="3">
                  <c:v>86.28</c:v>
                </c:pt>
                <c:pt idx="4">
                  <c:v>83.46</c:v>
                </c:pt>
              </c:numCache>
            </c:numRef>
          </c:val>
          <c:extLst>
            <c:ext xmlns:c16="http://schemas.microsoft.com/office/drawing/2014/chart" uri="{C3380CC4-5D6E-409C-BE32-E72D297353CC}">
              <c16:uniqueId val="{00000000-4B1F-4605-A70F-CB3937DE0F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4B1F-4605-A70F-CB3937DE0F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106.84</c:v>
                </c:pt>
                <c:pt idx="1">
                  <c:v>100.83</c:v>
                </c:pt>
                <c:pt idx="2">
                  <c:v>98.61</c:v>
                </c:pt>
                <c:pt idx="3">
                  <c:v>104.78</c:v>
                </c:pt>
                <c:pt idx="4">
                  <c:v>113.9</c:v>
                </c:pt>
              </c:numCache>
            </c:numRef>
          </c:val>
          <c:extLst>
            <c:ext xmlns:c16="http://schemas.microsoft.com/office/drawing/2014/chart" uri="{C3380CC4-5D6E-409C-BE32-E72D297353CC}">
              <c16:uniqueId val="{00000000-5527-411C-9F7C-FE20963608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527-411C-9F7C-FE20963608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10.06</c:v>
                </c:pt>
                <c:pt idx="1">
                  <c:v>14.15</c:v>
                </c:pt>
                <c:pt idx="2">
                  <c:v>17.59</c:v>
                </c:pt>
                <c:pt idx="3">
                  <c:v>20.54</c:v>
                </c:pt>
                <c:pt idx="4">
                  <c:v>22.89</c:v>
                </c:pt>
              </c:numCache>
            </c:numRef>
          </c:val>
          <c:extLst>
            <c:ext xmlns:c16="http://schemas.microsoft.com/office/drawing/2014/chart" uri="{C3380CC4-5D6E-409C-BE32-E72D297353CC}">
              <c16:uniqueId val="{00000000-7921-41DA-9C2D-B3B4FA5063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921-41DA-9C2D-B3B4FA5063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0.04</c:v>
                </c:pt>
                <c:pt idx="2">
                  <c:v>1.8</c:v>
                </c:pt>
                <c:pt idx="3">
                  <c:v>2.38</c:v>
                </c:pt>
                <c:pt idx="4">
                  <c:v>3.54</c:v>
                </c:pt>
              </c:numCache>
            </c:numRef>
          </c:val>
          <c:extLst>
            <c:ext xmlns:c16="http://schemas.microsoft.com/office/drawing/2014/chart" uri="{C3380CC4-5D6E-409C-BE32-E72D297353CC}">
              <c16:uniqueId val="{00000000-870A-4BA8-A72B-F738EC0096A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870A-4BA8-A72B-F738EC0096A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4.7699999999999996</c:v>
                </c:pt>
                <c:pt idx="1">
                  <c:v>0</c:v>
                </c:pt>
                <c:pt idx="2">
                  <c:v>0</c:v>
                </c:pt>
                <c:pt idx="3">
                  <c:v>0</c:v>
                </c:pt>
                <c:pt idx="4">
                  <c:v>0</c:v>
                </c:pt>
              </c:numCache>
            </c:numRef>
          </c:val>
          <c:extLst>
            <c:ext xmlns:c16="http://schemas.microsoft.com/office/drawing/2014/chart" uri="{C3380CC4-5D6E-409C-BE32-E72D297353CC}">
              <c16:uniqueId val="{00000000-A264-485F-A226-372DD499668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A264-485F-A226-372DD499668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76.53</c:v>
                </c:pt>
                <c:pt idx="1">
                  <c:v>87.14</c:v>
                </c:pt>
                <c:pt idx="2">
                  <c:v>84.19</c:v>
                </c:pt>
                <c:pt idx="3">
                  <c:v>86.82</c:v>
                </c:pt>
                <c:pt idx="4">
                  <c:v>128.18</c:v>
                </c:pt>
              </c:numCache>
            </c:numRef>
          </c:val>
          <c:extLst>
            <c:ext xmlns:c16="http://schemas.microsoft.com/office/drawing/2014/chart" uri="{C3380CC4-5D6E-409C-BE32-E72D297353CC}">
              <c16:uniqueId val="{00000000-6D7C-4AA6-A7E7-09D3A8D913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6D7C-4AA6-A7E7-09D3A8D913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516.65</c:v>
                </c:pt>
                <c:pt idx="1">
                  <c:v>521.42999999999995</c:v>
                </c:pt>
                <c:pt idx="2">
                  <c:v>460.67</c:v>
                </c:pt>
                <c:pt idx="3">
                  <c:v>525.78</c:v>
                </c:pt>
                <c:pt idx="4">
                  <c:v>518.83000000000004</c:v>
                </c:pt>
              </c:numCache>
            </c:numRef>
          </c:val>
          <c:extLst>
            <c:ext xmlns:c16="http://schemas.microsoft.com/office/drawing/2014/chart" uri="{C3380CC4-5D6E-409C-BE32-E72D297353CC}">
              <c16:uniqueId val="{00000000-AA44-4E5A-9BF7-82860BA269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A44-4E5A-9BF7-82860BA269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62.85</c:v>
                </c:pt>
                <c:pt idx="1">
                  <c:v>79.069999999999993</c:v>
                </c:pt>
                <c:pt idx="2">
                  <c:v>78.930000000000007</c:v>
                </c:pt>
                <c:pt idx="3">
                  <c:v>81.12</c:v>
                </c:pt>
                <c:pt idx="4">
                  <c:v>82.03</c:v>
                </c:pt>
              </c:numCache>
            </c:numRef>
          </c:val>
          <c:extLst>
            <c:ext xmlns:c16="http://schemas.microsoft.com/office/drawing/2014/chart" uri="{C3380CC4-5D6E-409C-BE32-E72D297353CC}">
              <c16:uniqueId val="{00000000-D25F-42B2-8F87-2CB7E175DB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25F-42B2-8F87-2CB7E175DB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186.93</c:v>
                </c:pt>
                <c:pt idx="1">
                  <c:v>150</c:v>
                </c:pt>
                <c:pt idx="2">
                  <c:v>149.97</c:v>
                </c:pt>
                <c:pt idx="3">
                  <c:v>150</c:v>
                </c:pt>
                <c:pt idx="4">
                  <c:v>149.41</c:v>
                </c:pt>
              </c:numCache>
            </c:numRef>
          </c:val>
          <c:extLst>
            <c:ext xmlns:c16="http://schemas.microsoft.com/office/drawing/2014/chart" uri="{C3380CC4-5D6E-409C-BE32-E72D297353CC}">
              <c16:uniqueId val="{00000000-A7D2-4BB5-A3C7-A2C31694C1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A7D2-4BB5-A3C7-A2C31694C1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蒲郡市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77535</v>
      </c>
      <c r="AM8" s="41"/>
      <c r="AN8" s="41"/>
      <c r="AO8" s="41"/>
      <c r="AP8" s="41"/>
      <c r="AQ8" s="41"/>
      <c r="AR8" s="41"/>
      <c r="AS8" s="41"/>
      <c r="AT8" s="34">
        <f>データ!T6</f>
        <v>56.96</v>
      </c>
      <c r="AU8" s="34"/>
      <c r="AV8" s="34"/>
      <c r="AW8" s="34"/>
      <c r="AX8" s="34"/>
      <c r="AY8" s="34"/>
      <c r="AZ8" s="34"/>
      <c r="BA8" s="34"/>
      <c r="BB8" s="34">
        <f>データ!U6</f>
        <v>1361.22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67.150000000000006</v>
      </c>
      <c r="J10" s="34"/>
      <c r="K10" s="34"/>
      <c r="L10" s="34"/>
      <c r="M10" s="34"/>
      <c r="N10" s="34"/>
      <c r="O10" s="34"/>
      <c r="P10" s="34">
        <f>データ!P6</f>
        <v>77.91</v>
      </c>
      <c r="Q10" s="34"/>
      <c r="R10" s="34"/>
      <c r="S10" s="34"/>
      <c r="T10" s="34"/>
      <c r="U10" s="34"/>
      <c r="V10" s="34"/>
      <c r="W10" s="34">
        <f>データ!Q6</f>
        <v>82.21</v>
      </c>
      <c r="X10" s="34"/>
      <c r="Y10" s="34"/>
      <c r="Z10" s="34"/>
      <c r="AA10" s="34"/>
      <c r="AB10" s="34"/>
      <c r="AC10" s="34"/>
      <c r="AD10" s="41">
        <f>データ!R6</f>
        <v>2299</v>
      </c>
      <c r="AE10" s="41"/>
      <c r="AF10" s="41"/>
      <c r="AG10" s="41"/>
      <c r="AH10" s="41"/>
      <c r="AI10" s="41"/>
      <c r="AJ10" s="41"/>
      <c r="AK10" s="2"/>
      <c r="AL10" s="41">
        <f>データ!V6</f>
        <v>60113</v>
      </c>
      <c r="AM10" s="41"/>
      <c r="AN10" s="41"/>
      <c r="AO10" s="41"/>
      <c r="AP10" s="41"/>
      <c r="AQ10" s="41"/>
      <c r="AR10" s="41"/>
      <c r="AS10" s="41"/>
      <c r="AT10" s="34">
        <f>データ!W6</f>
        <v>13.24</v>
      </c>
      <c r="AU10" s="34"/>
      <c r="AV10" s="34"/>
      <c r="AW10" s="34"/>
      <c r="AX10" s="34"/>
      <c r="AY10" s="34"/>
      <c r="AZ10" s="34"/>
      <c r="BA10" s="34"/>
      <c r="BB10" s="34">
        <f>データ!X6</f>
        <v>4540.26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zmwTa3uFA5pGyLXqys+/ofxAmbj57qUwAc2x1+C+B7zxf9D1JyZx2ZdhQmUWSUZwYKl3ugy58Vn+bvHLfAwtw==" saltValue="EuNtzB1116+k8VL7QuDb9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232149</v>
      </c>
      <c r="D6" s="19">
        <f t="shared" si="3"/>
        <v>46</v>
      </c>
      <c r="E6" s="19">
        <f t="shared" si="3"/>
        <v>17</v>
      </c>
      <c r="F6" s="19">
        <f t="shared" si="3"/>
        <v>1</v>
      </c>
      <c r="G6" s="19">
        <f t="shared" si="3"/>
        <v>0</v>
      </c>
      <c r="H6" s="19" t="str">
        <f t="shared" si="3"/>
        <v>愛知県　蒲郡市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67.150000000000006</v>
      </c>
      <c r="P6" s="20">
        <f t="shared" si="3"/>
        <v>77.91</v>
      </c>
      <c r="Q6" s="20">
        <f t="shared" si="3"/>
        <v>82.21</v>
      </c>
      <c r="R6" s="20">
        <f t="shared" si="3"/>
        <v>2299</v>
      </c>
      <c r="S6" s="20">
        <f t="shared" si="3"/>
        <v>77535</v>
      </c>
      <c r="T6" s="20">
        <f t="shared" si="3"/>
        <v>56.96</v>
      </c>
      <c r="U6" s="20">
        <f t="shared" si="3"/>
        <v>1361.22</v>
      </c>
      <c r="V6" s="20">
        <f t="shared" si="3"/>
        <v>60113</v>
      </c>
      <c r="W6" s="20">
        <f t="shared" si="3"/>
        <v>13.24</v>
      </c>
      <c r="X6" s="20">
        <f t="shared" si="3"/>
        <v>4540.26</v>
      </c>
      <c r="Y6" s="21">
        <f>IF(Y7="",NA(),Y7)</f>
        <v>106.84</v>
      </c>
      <c r="Z6" s="21">
        <f t="shared" ref="Z6:AH6" si="4">IF(Z7="",NA(),Z7)</f>
        <v>100.83</v>
      </c>
      <c r="AA6" s="21">
        <f t="shared" si="4"/>
        <v>98.61</v>
      </c>
      <c r="AB6" s="21">
        <f t="shared" si="4"/>
        <v>104.78</v>
      </c>
      <c r="AC6" s="21">
        <f t="shared" si="4"/>
        <v>113.9</v>
      </c>
      <c r="AD6" s="21">
        <f t="shared" si="4"/>
        <v>107.85</v>
      </c>
      <c r="AE6" s="21">
        <f t="shared" si="4"/>
        <v>108.04</v>
      </c>
      <c r="AF6" s="21">
        <f t="shared" si="4"/>
        <v>107.49</v>
      </c>
      <c r="AG6" s="21">
        <f t="shared" si="4"/>
        <v>107.64</v>
      </c>
      <c r="AH6" s="21">
        <f t="shared" si="4"/>
        <v>106.35</v>
      </c>
      <c r="AI6" s="20" t="str">
        <f>IF(AI7="","",IF(AI7="-","【-】","【"&amp;SUBSTITUTE(TEXT(AI7,"#,##0.00"),"-","△")&amp;"】"))</f>
        <v>【105.36】</v>
      </c>
      <c r="AJ6" s="21">
        <f>IF(AJ7="",NA(),AJ7)</f>
        <v>4.7699999999999996</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76.53</v>
      </c>
      <c r="AV6" s="21">
        <f t="shared" ref="AV6:BD6" si="6">IF(AV7="",NA(),AV7)</f>
        <v>87.14</v>
      </c>
      <c r="AW6" s="21">
        <f t="shared" si="6"/>
        <v>84.19</v>
      </c>
      <c r="AX6" s="21">
        <f t="shared" si="6"/>
        <v>86.82</v>
      </c>
      <c r="AY6" s="21">
        <f t="shared" si="6"/>
        <v>128.18</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516.65</v>
      </c>
      <c r="BG6" s="21">
        <f t="shared" ref="BG6:BO6" si="7">IF(BG7="",NA(),BG7)</f>
        <v>521.42999999999995</v>
      </c>
      <c r="BH6" s="21">
        <f t="shared" si="7"/>
        <v>460.67</v>
      </c>
      <c r="BI6" s="21">
        <f t="shared" si="7"/>
        <v>525.78</v>
      </c>
      <c r="BJ6" s="21">
        <f t="shared" si="7"/>
        <v>518.83000000000004</v>
      </c>
      <c r="BK6" s="21">
        <f t="shared" si="7"/>
        <v>857.88</v>
      </c>
      <c r="BL6" s="21">
        <f t="shared" si="7"/>
        <v>825.1</v>
      </c>
      <c r="BM6" s="21">
        <f t="shared" si="7"/>
        <v>789.87</v>
      </c>
      <c r="BN6" s="21">
        <f t="shared" si="7"/>
        <v>749.43</v>
      </c>
      <c r="BO6" s="21">
        <f t="shared" si="7"/>
        <v>698.04</v>
      </c>
      <c r="BP6" s="20" t="str">
        <f>IF(BP7="","",IF(BP7="-","【-】","【"&amp;SUBSTITUTE(TEXT(BP7,"#,##0.00"),"-","△")&amp;"】"))</f>
        <v>【602.56】</v>
      </c>
      <c r="BQ6" s="21">
        <f>IF(BQ7="",NA(),BQ7)</f>
        <v>62.85</v>
      </c>
      <c r="BR6" s="21">
        <f t="shared" ref="BR6:BZ6" si="8">IF(BR7="",NA(),BR7)</f>
        <v>79.069999999999993</v>
      </c>
      <c r="BS6" s="21">
        <f t="shared" si="8"/>
        <v>78.930000000000007</v>
      </c>
      <c r="BT6" s="21">
        <f t="shared" si="8"/>
        <v>81.12</v>
      </c>
      <c r="BU6" s="21">
        <f t="shared" si="8"/>
        <v>82.03</v>
      </c>
      <c r="BV6" s="21">
        <f t="shared" si="8"/>
        <v>94.97</v>
      </c>
      <c r="BW6" s="21">
        <f t="shared" si="8"/>
        <v>97.07</v>
      </c>
      <c r="BX6" s="21">
        <f t="shared" si="8"/>
        <v>98.06</v>
      </c>
      <c r="BY6" s="21">
        <f t="shared" si="8"/>
        <v>98.46</v>
      </c>
      <c r="BZ6" s="21">
        <f t="shared" si="8"/>
        <v>97.98</v>
      </c>
      <c r="CA6" s="20" t="str">
        <f>IF(CA7="","",IF(CA7="-","【-】","【"&amp;SUBSTITUTE(TEXT(CA7,"#,##0.00"),"-","△")&amp;"】"))</f>
        <v>【97.94】</v>
      </c>
      <c r="CB6" s="21">
        <f>IF(CB7="",NA(),CB7)</f>
        <v>186.93</v>
      </c>
      <c r="CC6" s="21">
        <f t="shared" ref="CC6:CK6" si="9">IF(CC7="",NA(),CC7)</f>
        <v>150</v>
      </c>
      <c r="CD6" s="21">
        <f t="shared" si="9"/>
        <v>149.97</v>
      </c>
      <c r="CE6" s="21">
        <f t="shared" si="9"/>
        <v>150</v>
      </c>
      <c r="CF6" s="21">
        <f t="shared" si="9"/>
        <v>149.41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72.599999999999994</v>
      </c>
      <c r="CN6" s="21">
        <f t="shared" ref="CN6:CV6" si="10">IF(CN7="",NA(),CN7)</f>
        <v>73.38</v>
      </c>
      <c r="CO6" s="21">
        <f t="shared" si="10"/>
        <v>78.02</v>
      </c>
      <c r="CP6" s="21">
        <f t="shared" si="10"/>
        <v>73.349999999999994</v>
      </c>
      <c r="CQ6" s="21">
        <f t="shared" si="10"/>
        <v>77.06</v>
      </c>
      <c r="CR6" s="21">
        <f t="shared" si="10"/>
        <v>65.28</v>
      </c>
      <c r="CS6" s="21">
        <f t="shared" si="10"/>
        <v>64.92</v>
      </c>
      <c r="CT6" s="21">
        <f t="shared" si="10"/>
        <v>64.14</v>
      </c>
      <c r="CU6" s="21">
        <f t="shared" si="10"/>
        <v>63.71</v>
      </c>
      <c r="CV6" s="21">
        <f t="shared" si="10"/>
        <v>64.95</v>
      </c>
      <c r="CW6" s="20" t="str">
        <f>IF(CW7="","",IF(CW7="-","【-】","【"&amp;SUBSTITUTE(TEXT(CW7,"#,##0.00"),"-","△")&amp;"】"))</f>
        <v>【60.13】</v>
      </c>
      <c r="CX6" s="21">
        <f>IF(CX7="",NA(),CX7)</f>
        <v>90.41</v>
      </c>
      <c r="CY6" s="21">
        <f t="shared" ref="CY6:DG6" si="11">IF(CY7="",NA(),CY7)</f>
        <v>88.6</v>
      </c>
      <c r="CZ6" s="21">
        <f t="shared" si="11"/>
        <v>87.08</v>
      </c>
      <c r="DA6" s="21">
        <f t="shared" si="11"/>
        <v>86.28</v>
      </c>
      <c r="DB6" s="21">
        <f t="shared" si="11"/>
        <v>83.46</v>
      </c>
      <c r="DC6" s="21">
        <f t="shared" si="11"/>
        <v>92.72</v>
      </c>
      <c r="DD6" s="21">
        <f t="shared" si="11"/>
        <v>92.88</v>
      </c>
      <c r="DE6" s="21">
        <f t="shared" si="11"/>
        <v>92.9</v>
      </c>
      <c r="DF6" s="21">
        <f t="shared" si="11"/>
        <v>92.89</v>
      </c>
      <c r="DG6" s="21">
        <f t="shared" si="11"/>
        <v>93.08</v>
      </c>
      <c r="DH6" s="20" t="str">
        <f>IF(DH7="","",IF(DH7="-","【-】","【"&amp;SUBSTITUTE(TEXT(DH7,"#,##0.00"),"-","△")&amp;"】"))</f>
        <v>【96.00】</v>
      </c>
      <c r="DI6" s="21">
        <f>IF(DI7="",NA(),DI7)</f>
        <v>10.06</v>
      </c>
      <c r="DJ6" s="21">
        <f t="shared" ref="DJ6:DR6" si="12">IF(DJ7="",NA(),DJ7)</f>
        <v>14.15</v>
      </c>
      <c r="DK6" s="21">
        <f t="shared" si="12"/>
        <v>17.59</v>
      </c>
      <c r="DL6" s="21">
        <f t="shared" si="12"/>
        <v>20.54</v>
      </c>
      <c r="DM6" s="21">
        <f t="shared" si="12"/>
        <v>22.89</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1">
        <f t="shared" ref="DU6:EC6" si="13">IF(DU7="",NA(),DU7)</f>
        <v>0.04</v>
      </c>
      <c r="DV6" s="21">
        <f t="shared" si="13"/>
        <v>1.8</v>
      </c>
      <c r="DW6" s="21">
        <f t="shared" si="13"/>
        <v>2.38</v>
      </c>
      <c r="DX6" s="21">
        <f t="shared" si="13"/>
        <v>3.54</v>
      </c>
      <c r="DY6" s="21">
        <f t="shared" si="13"/>
        <v>1.22</v>
      </c>
      <c r="DZ6" s="21">
        <f t="shared" si="13"/>
        <v>1.61</v>
      </c>
      <c r="EA6" s="21">
        <f t="shared" si="13"/>
        <v>2.08</v>
      </c>
      <c r="EB6" s="21">
        <f t="shared" si="13"/>
        <v>2.74</v>
      </c>
      <c r="EC6" s="21">
        <f t="shared" si="13"/>
        <v>3.24</v>
      </c>
      <c r="ED6" s="20" t="str">
        <f>IF(ED7="","",IF(ED7="-","【-】","【"&amp;SUBSTITUTE(TEXT(ED7,"#,##0.00"),"-","△")&amp;"】"))</f>
        <v>【9.46】</v>
      </c>
      <c r="EE6" s="20">
        <f>IF(EE7="",NA(),EE7)</f>
        <v>0</v>
      </c>
      <c r="EF6" s="21">
        <f t="shared" ref="EF6:EN6" si="14">IF(EF7="",NA(),EF7)</f>
        <v>0.01</v>
      </c>
      <c r="EG6" s="21">
        <f t="shared" si="14"/>
        <v>0.02</v>
      </c>
      <c r="EH6" s="21">
        <f t="shared" si="14"/>
        <v>0.02</v>
      </c>
      <c r="EI6" s="21">
        <f t="shared" si="14"/>
        <v>0.03</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232149</v>
      </c>
      <c r="D7" s="23">
        <v>46</v>
      </c>
      <c r="E7" s="23">
        <v>17</v>
      </c>
      <c r="F7" s="23">
        <v>1</v>
      </c>
      <c r="G7" s="23">
        <v>0</v>
      </c>
      <c r="H7" s="23" t="s">
        <v>96</v>
      </c>
      <c r="I7" s="23" t="s">
        <v>97</v>
      </c>
      <c r="J7" s="23" t="s">
        <v>98</v>
      </c>
      <c r="K7" s="23" t="s">
        <v>99</v>
      </c>
      <c r="L7" s="23" t="s">
        <v>100</v>
      </c>
      <c r="M7" s="23" t="s">
        <v>101</v>
      </c>
      <c r="N7" s="24" t="s">
        <v>102</v>
      </c>
      <c r="O7" s="24">
        <v>67.150000000000006</v>
      </c>
      <c r="P7" s="24">
        <v>77.91</v>
      </c>
      <c r="Q7" s="24">
        <v>82.21</v>
      </c>
      <c r="R7" s="24">
        <v>2299</v>
      </c>
      <c r="S7" s="24">
        <v>77535</v>
      </c>
      <c r="T7" s="24">
        <v>56.96</v>
      </c>
      <c r="U7" s="24">
        <v>1361.22</v>
      </c>
      <c r="V7" s="24">
        <v>60113</v>
      </c>
      <c r="W7" s="24">
        <v>13.24</v>
      </c>
      <c r="X7" s="24">
        <v>4540.26</v>
      </c>
      <c r="Y7" s="24">
        <v>106.84</v>
      </c>
      <c r="Z7" s="24">
        <v>100.83</v>
      </c>
      <c r="AA7" s="24">
        <v>98.61</v>
      </c>
      <c r="AB7" s="24">
        <v>104.78</v>
      </c>
      <c r="AC7" s="24">
        <v>113.9</v>
      </c>
      <c r="AD7" s="24">
        <v>107.85</v>
      </c>
      <c r="AE7" s="24">
        <v>108.04</v>
      </c>
      <c r="AF7" s="24">
        <v>107.49</v>
      </c>
      <c r="AG7" s="24">
        <v>107.64</v>
      </c>
      <c r="AH7" s="24">
        <v>106.35</v>
      </c>
      <c r="AI7" s="24">
        <v>105.36</v>
      </c>
      <c r="AJ7" s="24">
        <v>4.7699999999999996</v>
      </c>
      <c r="AK7" s="24">
        <v>0</v>
      </c>
      <c r="AL7" s="24">
        <v>0</v>
      </c>
      <c r="AM7" s="24">
        <v>0</v>
      </c>
      <c r="AN7" s="24">
        <v>0</v>
      </c>
      <c r="AO7" s="24">
        <v>4.72</v>
      </c>
      <c r="AP7" s="24">
        <v>4.49</v>
      </c>
      <c r="AQ7" s="24">
        <v>5.41</v>
      </c>
      <c r="AR7" s="24">
        <v>5.61</v>
      </c>
      <c r="AS7" s="24">
        <v>6.26</v>
      </c>
      <c r="AT7" s="24">
        <v>3.12</v>
      </c>
      <c r="AU7" s="24">
        <v>76.53</v>
      </c>
      <c r="AV7" s="24">
        <v>87.14</v>
      </c>
      <c r="AW7" s="24">
        <v>84.19</v>
      </c>
      <c r="AX7" s="24">
        <v>86.82</v>
      </c>
      <c r="AY7" s="24">
        <v>128.18</v>
      </c>
      <c r="AZ7" s="24">
        <v>67.930000000000007</v>
      </c>
      <c r="BA7" s="24">
        <v>68.53</v>
      </c>
      <c r="BB7" s="24">
        <v>69.180000000000007</v>
      </c>
      <c r="BC7" s="24">
        <v>76.319999999999993</v>
      </c>
      <c r="BD7" s="24">
        <v>80.33</v>
      </c>
      <c r="BE7" s="24">
        <v>82.75</v>
      </c>
      <c r="BF7" s="24">
        <v>516.65</v>
      </c>
      <c r="BG7" s="24">
        <v>521.42999999999995</v>
      </c>
      <c r="BH7" s="24">
        <v>460.67</v>
      </c>
      <c r="BI7" s="24">
        <v>525.78</v>
      </c>
      <c r="BJ7" s="24">
        <v>518.83000000000004</v>
      </c>
      <c r="BK7" s="24">
        <v>857.88</v>
      </c>
      <c r="BL7" s="24">
        <v>825.1</v>
      </c>
      <c r="BM7" s="24">
        <v>789.87</v>
      </c>
      <c r="BN7" s="24">
        <v>749.43</v>
      </c>
      <c r="BO7" s="24">
        <v>698.04</v>
      </c>
      <c r="BP7" s="24">
        <v>602.55999999999995</v>
      </c>
      <c r="BQ7" s="24">
        <v>62.85</v>
      </c>
      <c r="BR7" s="24">
        <v>79.069999999999993</v>
      </c>
      <c r="BS7" s="24">
        <v>78.930000000000007</v>
      </c>
      <c r="BT7" s="24">
        <v>81.12</v>
      </c>
      <c r="BU7" s="24">
        <v>82.03</v>
      </c>
      <c r="BV7" s="24">
        <v>94.97</v>
      </c>
      <c r="BW7" s="24">
        <v>97.07</v>
      </c>
      <c r="BX7" s="24">
        <v>98.06</v>
      </c>
      <c r="BY7" s="24">
        <v>98.46</v>
      </c>
      <c r="BZ7" s="24">
        <v>97.98</v>
      </c>
      <c r="CA7" s="24">
        <v>97.94</v>
      </c>
      <c r="CB7" s="24">
        <v>186.93</v>
      </c>
      <c r="CC7" s="24">
        <v>150</v>
      </c>
      <c r="CD7" s="24">
        <v>149.97</v>
      </c>
      <c r="CE7" s="24">
        <v>150</v>
      </c>
      <c r="CF7" s="24">
        <v>149.41</v>
      </c>
      <c r="CG7" s="24">
        <v>159.49</v>
      </c>
      <c r="CH7" s="24">
        <v>157.81</v>
      </c>
      <c r="CI7" s="24">
        <v>157.37</v>
      </c>
      <c r="CJ7" s="24">
        <v>157.44999999999999</v>
      </c>
      <c r="CK7" s="24">
        <v>159.75</v>
      </c>
      <c r="CL7" s="24">
        <v>140.97999999999999</v>
      </c>
      <c r="CM7" s="24">
        <v>72.599999999999994</v>
      </c>
      <c r="CN7" s="24">
        <v>73.38</v>
      </c>
      <c r="CO7" s="24">
        <v>78.02</v>
      </c>
      <c r="CP7" s="24">
        <v>73.349999999999994</v>
      </c>
      <c r="CQ7" s="24">
        <v>77.06</v>
      </c>
      <c r="CR7" s="24">
        <v>65.28</v>
      </c>
      <c r="CS7" s="24">
        <v>64.92</v>
      </c>
      <c r="CT7" s="24">
        <v>64.14</v>
      </c>
      <c r="CU7" s="24">
        <v>63.71</v>
      </c>
      <c r="CV7" s="24">
        <v>64.95</v>
      </c>
      <c r="CW7" s="24">
        <v>60.13</v>
      </c>
      <c r="CX7" s="24">
        <v>90.41</v>
      </c>
      <c r="CY7" s="24">
        <v>88.6</v>
      </c>
      <c r="CZ7" s="24">
        <v>87.08</v>
      </c>
      <c r="DA7" s="24">
        <v>86.28</v>
      </c>
      <c r="DB7" s="24">
        <v>83.46</v>
      </c>
      <c r="DC7" s="24">
        <v>92.72</v>
      </c>
      <c r="DD7" s="24">
        <v>92.88</v>
      </c>
      <c r="DE7" s="24">
        <v>92.9</v>
      </c>
      <c r="DF7" s="24">
        <v>92.89</v>
      </c>
      <c r="DG7" s="24">
        <v>93.08</v>
      </c>
      <c r="DH7" s="24">
        <v>96</v>
      </c>
      <c r="DI7" s="24">
        <v>10.06</v>
      </c>
      <c r="DJ7" s="24">
        <v>14.15</v>
      </c>
      <c r="DK7" s="24">
        <v>17.59</v>
      </c>
      <c r="DL7" s="24">
        <v>20.54</v>
      </c>
      <c r="DM7" s="24">
        <v>22.89</v>
      </c>
      <c r="DN7" s="24">
        <v>23.79</v>
      </c>
      <c r="DO7" s="24">
        <v>25.66</v>
      </c>
      <c r="DP7" s="24">
        <v>27.46</v>
      </c>
      <c r="DQ7" s="24">
        <v>29.93</v>
      </c>
      <c r="DR7" s="24">
        <v>31.89</v>
      </c>
      <c r="DS7" s="24">
        <v>42.2</v>
      </c>
      <c r="DT7" s="24">
        <v>0</v>
      </c>
      <c r="DU7" s="24">
        <v>0.04</v>
      </c>
      <c r="DV7" s="24">
        <v>1.8</v>
      </c>
      <c r="DW7" s="24">
        <v>2.38</v>
      </c>
      <c r="DX7" s="24">
        <v>3.54</v>
      </c>
      <c r="DY7" s="24">
        <v>1.22</v>
      </c>
      <c r="DZ7" s="24">
        <v>1.61</v>
      </c>
      <c r="EA7" s="24">
        <v>2.08</v>
      </c>
      <c r="EB7" s="24">
        <v>2.74</v>
      </c>
      <c r="EC7" s="24">
        <v>3.24</v>
      </c>
      <c r="ED7" s="24">
        <v>9.4600000000000009</v>
      </c>
      <c r="EE7" s="24">
        <v>0</v>
      </c>
      <c r="EF7" s="24">
        <v>0.01</v>
      </c>
      <c r="EG7" s="24">
        <v>0.02</v>
      </c>
      <c r="EH7" s="24">
        <v>0.02</v>
      </c>
      <c r="EI7" s="24">
        <v>0.03</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2025-12-23T06:01:58Z</dcterms:created>
  <dcterms:modified xsi:type="dcterms:W3CDTF">2026-02-19T00:20:20Z</dcterms:modified>
  <cp:category/>
</cp:coreProperties>
</file>