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4_市町村回答★\16　犬山市○\下水（公下、農集）○\"/>
    </mc:Choice>
  </mc:AlternateContent>
  <xr:revisionPtr revIDLastSave="0" documentId="13_ncr:1_{562D2AAA-8CBB-4BAD-B23B-6234994A7903}" xr6:coauthVersionLast="47" xr6:coauthVersionMax="47" xr10:uidLastSave="{00000000-0000-0000-0000-000000000000}"/>
  <workbookProtection workbookAlgorithmName="SHA-512" workbookHashValue="kAw7Y/4n9dxxLO4fjtgda+8MXqrI+3UeWNgD1V/ghgTk0+ltgurh5EE+H9Ch4QUKj1hBg1hFjmj6/BuBUCcweA==" workbookSaltValue="iCoMBtn4zu7uKGvQsfij4Q=="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I85" i="4"/>
  <c r="H85" i="4"/>
  <c r="E85" i="4"/>
  <c r="BB10" i="4"/>
  <c r="AT10" i="4"/>
  <c r="P10" i="4"/>
  <c r="AT8" i="4"/>
  <c r="W8" i="4"/>
  <c r="P8"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<sst xmlns="http://schemas.openxmlformats.org/spreadsheetml/2006/main" count="236" uniqueCount="116">
  <si>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</si>
  <si>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</si>
  <si>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</si>
  <si>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</si>
  <si>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</si>
  <si>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</si>
  <si>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</si>
  <si>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</si>
  <si>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</si>
  <si>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</si>
  <si>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</si>
  <si>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</si>
  <si>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</si>
  <si>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</si>
  <si>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</si>
  <si>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</si>
  <si>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</si>
  <si>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</si>
  <si>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</si>
  <si>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</si>
  <si>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</si>
  <si>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</si>
  <si>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</si>
  <si>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</si>
  <si>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</si>
  <si>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</si>
  <si>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</si>
  <si>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</si>
  <si>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</si>
  <si>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</si>
  <si>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</si>
  <si>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</si>
  <si>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</si>
  <si>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</si>
  <si>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</si>
  <si>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</si>
  <si>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</si>
  <si>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</si>
  <si>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</si>
  <si>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</si>
  <si>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</si>
  <si>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</si>
  <si>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</si>
  <si>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</si>
  <si>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</si>
  <si>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</si>
  <si>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</si>
  <si>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</si>
  <si>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</si>
  <si>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</si>
  <si>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</si>
  <si>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</si>
  <si>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</si>
  <si>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</si>
  <si>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</si>
  <si>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</si>
  <si>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</si>
  <si>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</si>
  <si>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</si>
  <si>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</si>
  <si>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</si>
  <si>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</si>
  <si>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</si>
  <si>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</si>
  <si>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</si>
  <si>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</si>
  <si>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</si>
  <si>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</si>
  <si>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</si>
  <si>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</si>
  <si>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</si>
  <si>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</si>
  <si>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</si>
  <si>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</si>
  <si>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</si>
  <si>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</si>
  <si>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</si>
  <si>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</si>
  <si>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</si>
  <si>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</si>
  <si>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</si>
  <si>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</si>
  <si>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</si>
  <si>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</si>
  <si>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</si>
  <si>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</si>
  <si>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</si>
  <si>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</si>
  <si>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</si>
  <si>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</si>
  <si>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</si>
  <si>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</si>
  <si>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</si>
  <si>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</si>
  <si>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</si>
  <si>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</si>
  <si>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犬山市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</si>
  <si>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</si>
  <si>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</si>
  <si>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</si>
  <si>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</si>
  <si>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</si>
  <si>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</si>
  <si>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</si>
  <si>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</si>
  <si>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</si>
  <si>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</si>
  <si>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</si>
  <si>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</si>
  <si>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</si>
  <si>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</si>
  <si>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</si>
  <si>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</si>
  <si>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昨年度と同様に、法定耐用年数を超えた管渠が少ないが、不明水対策や将来的な更新に備え、ストックマネジメント計画に基づき管渠更生工事を進めている状況である。
その結果として②管渠老朽化率は低く③管渠改善率は類似団体と比較して高くなっている。</t>
    <phoneticPr fontId="4"/>
  </si>
  <si>
    <r>
      <rPr>
        <sz val="11"/>
        <color theme="1"/>
        <rFont val="ＭＳ ゴシック"/>
        <family val="3"/>
        <charset val="128"/>
      </rPr>
      <t>財源の主な内訳は、使用料収入、一般会計からの繰入金、企業債、各種負担金となる。その中でも主となる使用料収入は、供用開始区域の拡大による増収要因はあるが、区域内人口の減少等が進んでいる状況もあり、減少傾向となることも鑑み、使用料体系の改定を実施していく。</t>
    </r>
    <r>
      <rPr>
        <sz val="11"/>
        <color rgb="FFFF0000"/>
        <rFont val="ＭＳ ゴシック"/>
        <family val="3"/>
        <charset val="128"/>
      </rPr>
      <t xml:space="preserve">
</t>
    </r>
    <r>
      <rPr>
        <sz val="11"/>
        <color theme="1"/>
        <rFont val="ＭＳ ゴシック"/>
        <family val="3"/>
        <charset val="128"/>
      </rPr>
      <t>①経常収支は、区域拡大に伴う使用料収入や他会計補助金の収入の増加と委託料や負担金などの支出の増加を比較し、収入増が上回った結果指数として微増となった。</t>
    </r>
    <r>
      <rPr>
        <sz val="11"/>
        <color rgb="FFFF0000"/>
        <rFont val="ＭＳ ゴシック"/>
        <family val="3"/>
        <charset val="128"/>
      </rPr>
      <t xml:space="preserve">
</t>
    </r>
    <r>
      <rPr>
        <sz val="11"/>
        <color theme="1"/>
        <rFont val="ＭＳ ゴシック"/>
        <family val="3"/>
        <charset val="128"/>
      </rPr>
      <t>③流動比率は、年々増加傾向にある。要因としては、直接の現金支出を伴わない減価償却費等に対して一般会計からの繰入金を充てており、結果として現金預金の増加となり比率としても増加となった。</t>
    </r>
    <r>
      <rPr>
        <sz val="11"/>
        <color rgb="FFFF0000"/>
        <rFont val="ＭＳ ゴシック"/>
        <family val="3"/>
        <charset val="128"/>
      </rPr>
      <t xml:space="preserve">
</t>
    </r>
    <r>
      <rPr>
        <sz val="11"/>
        <color theme="1"/>
        <rFont val="ＭＳ ゴシック"/>
        <family val="3"/>
        <charset val="128"/>
      </rPr>
      <t>④企業債残高対事業規模比率は、過去の高い金利の時代に借入していたものが返済が完了し、企業債残高が減少したことにより、減少傾向となっているが、現在金利は上昇傾向となっており、今後は増加傾向になると見込まれる。</t>
    </r>
    <r>
      <rPr>
        <sz val="11"/>
        <color rgb="FFFF0000"/>
        <rFont val="ＭＳ ゴシック"/>
        <family val="3"/>
        <charset val="128"/>
      </rPr>
      <t xml:space="preserve">
</t>
    </r>
    <r>
      <rPr>
        <sz val="11"/>
        <color theme="1"/>
        <rFont val="ＭＳ ゴシック"/>
        <family val="3"/>
        <charset val="128"/>
      </rPr>
      <t>⑤経費回収率は、使用料収入は増加となったが、対象経費の増加の影響で微減となった。
⑥汚水処理原価は、流域下水道への維持管理負担金及び職員人件費等の増加により微増となった。
⑧水洗化率は、処理区域内人口の減少幅が、水洗便所設置済み人口の減少比率よりも上回ったため、微増となった。</t>
    </r>
    <rPh sb="91" eb="93">
      <t>ジョウキョウ</t>
    </rPh>
    <rPh sb="97" eb="101">
      <t>ゲンショウケイコウ</t>
    </rPh>
    <rPh sb="107" eb="108">
      <t>カンガ</t>
    </rPh>
    <rPh sb="110" eb="115">
      <t>シヨウリョウタイケイ</t>
    </rPh>
    <rPh sb="116" eb="118">
      <t>カイテイ</t>
    </rPh>
    <rPh sb="119" eb="121">
      <t>ジッシ</t>
    </rPh>
    <rPh sb="134" eb="136">
      <t>クイキ</t>
    </rPh>
    <rPh sb="136" eb="138">
      <t>カクダイ</t>
    </rPh>
    <rPh sb="139" eb="140">
      <t>トモナ</t>
    </rPh>
    <rPh sb="141" eb="146">
      <t>シヨウリョウシュウニュウ</t>
    </rPh>
    <rPh sb="147" eb="152">
      <t>タカイケイホジョ</t>
    </rPh>
    <rPh sb="152" eb="153">
      <t>キン</t>
    </rPh>
    <rPh sb="154" eb="156">
      <t>シュウニュウ</t>
    </rPh>
    <rPh sb="157" eb="159">
      <t>ゾウカ</t>
    </rPh>
    <rPh sb="160" eb="163">
      <t>イタクリョウ</t>
    </rPh>
    <rPh sb="164" eb="167">
      <t>フタンキン</t>
    </rPh>
    <rPh sb="170" eb="172">
      <t>シシュツ</t>
    </rPh>
    <rPh sb="173" eb="175">
      <t>ゾウカ</t>
    </rPh>
    <rPh sb="176" eb="178">
      <t>ヒカク</t>
    </rPh>
    <rPh sb="180" eb="182">
      <t>シュウニュウ</t>
    </rPh>
    <rPh sb="182" eb="183">
      <t>ゾウ</t>
    </rPh>
    <rPh sb="184" eb="186">
      <t>ウワマワ</t>
    </rPh>
    <rPh sb="188" eb="190">
      <t>ケッカ</t>
    </rPh>
    <rPh sb="190" eb="192">
      <t>シスウ</t>
    </rPh>
    <rPh sb="195" eb="197">
      <t>ビゾウ</t>
    </rPh>
    <rPh sb="365" eb="367">
      <t>ゲンザイ</t>
    </rPh>
    <rPh sb="367" eb="369">
      <t>キンリ</t>
    </rPh>
    <rPh sb="370" eb="372">
      <t>ジョウショウ</t>
    </rPh>
    <rPh sb="372" eb="374">
      <t>ケイコウ</t>
    </rPh>
    <rPh sb="381" eb="383">
      <t>コンゴ</t>
    </rPh>
    <rPh sb="384" eb="386">
      <t>ゾウカ</t>
    </rPh>
    <rPh sb="386" eb="388">
      <t>ケイコウ</t>
    </rPh>
    <rPh sb="392" eb="394">
      <t>ミコ</t>
    </rPh>
    <rPh sb="407" eb="410">
      <t>シヨウリョウ</t>
    </rPh>
    <rPh sb="410" eb="412">
      <t>シュウニュウ</t>
    </rPh>
    <rPh sb="413" eb="415">
      <t>ゾウカ</t>
    </rPh>
    <rPh sb="421" eb="425">
      <t>タイショウケイヒ</t>
    </rPh>
    <rPh sb="426" eb="428">
      <t>ゾウカ</t>
    </rPh>
    <rPh sb="429" eb="431">
      <t>エイキョウ</t>
    </rPh>
    <rPh sb="432" eb="434">
      <t>ビゲン</t>
    </rPh>
    <rPh sb="441" eb="443">
      <t>オスイ</t>
    </rPh>
    <rPh sb="448" eb="453">
      <t>リュウイキゲスイドウ</t>
    </rPh>
    <rPh sb="455" eb="459">
      <t>イジカンリ</t>
    </rPh>
    <rPh sb="459" eb="462">
      <t>フタンキン</t>
    </rPh>
    <rPh sb="462" eb="463">
      <t>オヨ</t>
    </rPh>
    <rPh sb="464" eb="466">
      <t>ショクイン</t>
    </rPh>
    <rPh sb="466" eb="469">
      <t>ジンケンヒ</t>
    </rPh>
    <rPh sb="469" eb="470">
      <t>トウ</t>
    </rPh>
    <rPh sb="471" eb="473">
      <t>ゾウカ</t>
    </rPh>
    <phoneticPr fontId="4"/>
  </si>
  <si>
    <t>令和６年度に改定した経営戦略において、今後の事業者の取り組みとして、未接続世帯への普及活動を強化するなどして、全国的に見ても低い水洗化率を段階的に向上させるため目標を数値化して進めて行く。
　同じく不明水対策として今後もストックマネジメント計画に基づき適正な管更生工事を進めるなどの取り組みも進めていく。
　また、経費回収率においても、全国平均と比較しても現状かなり低い現状を鑑み、将来に向け安定した経営基盤を構築するための取り組みとして必要不可欠である使用料の値上げについても同じく令和６年度改定した経営戦略で必要不可欠と結論付けたことにより、令和７年度で改定準備、令和８年度から使用料改定を実施し、収支比率の改善を進めていく方向である。</t>
    <rPh sb="301" eb="303">
      <t>シュウシ</t>
    </rPh>
    <rPh sb="303" eb="305">
      <t>ヒリツ</t>
    </rPh>
    <rPh sb="306" eb="308">
      <t>カイゼン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</si>
</sst>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0.2</c:v>
                </c:pt>
                <c:pt idx="1">
                  <c:v>0.39</c:v>
                </c:pt>
                <c:pt idx="2">
                  <c:v>0.3</c:v>
                </c:pt>
                <c:pt idx="3">
                  <c:v>1.1399999999999999</c:v>
                </c:pt>
                <c:pt idx="4">
                  <c:v>0.28999999999999998</c:v>
                </c:pt>
              </c:numCache>
            </c:numRef>
          </c:val>
          <c:extLst>
            <c:ext xmlns:c16="http://schemas.microsoft.com/office/drawing/2014/chart" uri="{C3380CC4-5D6E-409C-BE32-E72D297353CC}">
              <c16:uniqueId val="{00000000-E013-45D2-A74B-300F1B8917D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E013-45D2-A74B-300F1B8917D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14B-4B73-A018-2D42EE6BC3E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214B-4B73-A018-2D42EE6BC3E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85.84</c:v>
                </c:pt>
                <c:pt idx="1">
                  <c:v>85.91</c:v>
                </c:pt>
                <c:pt idx="2">
                  <c:v>86.64</c:v>
                </c:pt>
                <c:pt idx="3">
                  <c:v>86.86</c:v>
                </c:pt>
                <c:pt idx="4">
                  <c:v>87.03</c:v>
                </c:pt>
              </c:numCache>
            </c:numRef>
          </c:val>
          <c:extLst>
            <c:ext xmlns:c16="http://schemas.microsoft.com/office/drawing/2014/chart" uri="{C3380CC4-5D6E-409C-BE32-E72D297353CC}">
              <c16:uniqueId val="{00000000-7FE8-4AE8-A79C-0023E19ECA1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7FE8-4AE8-A79C-0023E19ECA1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97.04</c:v>
                </c:pt>
                <c:pt idx="1">
                  <c:v>101.87</c:v>
                </c:pt>
                <c:pt idx="2">
                  <c:v>104.15</c:v>
                </c:pt>
                <c:pt idx="3">
                  <c:v>101.9</c:v>
                </c:pt>
                <c:pt idx="4">
                  <c:v>102.62</c:v>
                </c:pt>
              </c:numCache>
            </c:numRef>
          </c:val>
          <c:extLst>
            <c:ext xmlns:c16="http://schemas.microsoft.com/office/drawing/2014/chart" uri="{C3380CC4-5D6E-409C-BE32-E72D297353CC}">
              <c16:uniqueId val="{00000000-9AE6-4C66-A275-C44E11838D4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9AE6-4C66-A275-C44E11838D4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6.28</c:v>
                </c:pt>
                <c:pt idx="1">
                  <c:v>9.2799999999999994</c:v>
                </c:pt>
                <c:pt idx="2">
                  <c:v>12.16</c:v>
                </c:pt>
                <c:pt idx="3">
                  <c:v>14.79</c:v>
                </c:pt>
                <c:pt idx="4">
                  <c:v>17.07</c:v>
                </c:pt>
              </c:numCache>
            </c:numRef>
          </c:val>
          <c:extLst>
            <c:ext xmlns:c16="http://schemas.microsoft.com/office/drawing/2014/chart" uri="{C3380CC4-5D6E-409C-BE32-E72D297353CC}">
              <c16:uniqueId val="{00000000-20DA-4DC7-B39B-E4A8FEC6279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20DA-4DC7-B39B-E4A8FEC6279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formatCode="#,##0.00;&quot;△&quot;#,##0.00;&quot;-&quot;">
                  <c:v>0.98</c:v>
                </c:pt>
                <c:pt idx="3" formatCode="#,##0.00;&quot;△&quot;#,##0.00;&quot;-&quot;">
                  <c:v>0.97</c:v>
                </c:pt>
                <c:pt idx="4" formatCode="#,##0.00;&quot;△&quot;#,##0.00;&quot;-&quot;">
                  <c:v>0.95</c:v>
                </c:pt>
              </c:numCache>
            </c:numRef>
          </c:val>
          <c:extLst>
            <c:ext xmlns:c16="http://schemas.microsoft.com/office/drawing/2014/chart" uri="{C3380CC4-5D6E-409C-BE32-E72D297353CC}">
              <c16:uniqueId val="{00000000-1E2D-4CEA-AD82-4CC9A97DCC5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1E2D-4CEA-AD82-4CC9A97DCC5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529-445F-A7D2-CA19066B810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C529-445F-A7D2-CA19066B810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36.44</c:v>
                </c:pt>
                <c:pt idx="1">
                  <c:v>47.86</c:v>
                </c:pt>
                <c:pt idx="2">
                  <c:v>57.04</c:v>
                </c:pt>
                <c:pt idx="3">
                  <c:v>65.41</c:v>
                </c:pt>
                <c:pt idx="4">
                  <c:v>75.11</c:v>
                </c:pt>
              </c:numCache>
            </c:numRef>
          </c:val>
          <c:extLst>
            <c:ext xmlns:c16="http://schemas.microsoft.com/office/drawing/2014/chart" uri="{C3380CC4-5D6E-409C-BE32-E72D297353CC}">
              <c16:uniqueId val="{00000000-C313-486A-86D4-CF8B60DAA00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C313-486A-86D4-CF8B60DAA00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1029.95</c:v>
                </c:pt>
                <c:pt idx="1">
                  <c:v>973.52</c:v>
                </c:pt>
                <c:pt idx="2">
                  <c:v>924.02</c:v>
                </c:pt>
                <c:pt idx="3">
                  <c:v>913.96</c:v>
                </c:pt>
                <c:pt idx="4">
                  <c:v>890.82</c:v>
                </c:pt>
              </c:numCache>
            </c:numRef>
          </c:val>
          <c:extLst>
            <c:ext xmlns:c16="http://schemas.microsoft.com/office/drawing/2014/chart" uri="{C3380CC4-5D6E-409C-BE32-E72D297353CC}">
              <c16:uniqueId val="{00000000-A009-473E-B84D-B5C3A053BD2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A009-473E-B84D-B5C3A053BD2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67.72</c:v>
                </c:pt>
                <c:pt idx="1">
                  <c:v>67.64</c:v>
                </c:pt>
                <c:pt idx="2">
                  <c:v>67.819999999999993</c:v>
                </c:pt>
                <c:pt idx="3">
                  <c:v>67.739999999999995</c:v>
                </c:pt>
                <c:pt idx="4">
                  <c:v>67.260000000000005</c:v>
                </c:pt>
              </c:numCache>
            </c:numRef>
          </c:val>
          <c:extLst>
            <c:ext xmlns:c16="http://schemas.microsoft.com/office/drawing/2014/chart" uri="{C3380CC4-5D6E-409C-BE32-E72D297353CC}">
              <c16:uniqueId val="{00000000-D5D4-42B3-B946-A560E5243AC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D5D4-42B3-B946-A560E5243AC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151.38999999999999</c:v>
                </c:pt>
                <c:pt idx="1">
                  <c:v>151.16</c:v>
                </c:pt>
                <c:pt idx="2">
                  <c:v>150.94999999999999</c:v>
                </c:pt>
                <c:pt idx="3">
                  <c:v>150.99</c:v>
                </c:pt>
                <c:pt idx="4">
                  <c:v>152.94</c:v>
                </c:pt>
              </c:numCache>
            </c:numRef>
          </c:val>
          <c:extLst>
            <c:ext xmlns:c16="http://schemas.microsoft.com/office/drawing/2014/chart" uri="{C3380CC4-5D6E-409C-BE32-E72D297353CC}">
              <c16:uniqueId val="{00000000-B349-40DB-A026-A003BC10474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B349-40DB-A026-A003BC10474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愛知県　犬山市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Bd1</v>
      </c>
      <c r="X8" s="65"/>
      <c r="Y8" s="65"/>
      <c r="Z8" s="65"/>
      <c r="AA8" s="65"/>
      <c r="AB8" s="65"/>
      <c r="AC8" s="65"/>
      <c r="AD8" s="66" t="str">
        <f>データ!$M$6</f>
        <v>非設置</v>
      </c>
      <c r="AE8" s="66"/>
      <c r="AF8" s="66"/>
      <c r="AG8" s="66"/>
      <c r="AH8" s="66"/>
      <c r="AI8" s="66"/>
      <c r="AJ8" s="66"/>
      <c r="AK8" s="3"/>
      <c r="AL8" s="44">
        <f>データ!S6</f>
        <v>71334</v>
      </c>
      <c r="AM8" s="44"/>
      <c r="AN8" s="44"/>
      <c r="AO8" s="44"/>
      <c r="AP8" s="44"/>
      <c r="AQ8" s="44"/>
      <c r="AR8" s="44"/>
      <c r="AS8" s="44"/>
      <c r="AT8" s="45">
        <f>データ!T6</f>
        <v>74.900000000000006</v>
      </c>
      <c r="AU8" s="45"/>
      <c r="AV8" s="45"/>
      <c r="AW8" s="45"/>
      <c r="AX8" s="45"/>
      <c r="AY8" s="45"/>
      <c r="AZ8" s="45"/>
      <c r="BA8" s="45"/>
      <c r="BB8" s="45">
        <f>データ!U6</f>
        <v>952.39</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74.45</v>
      </c>
      <c r="J10" s="45"/>
      <c r="K10" s="45"/>
      <c r="L10" s="45"/>
      <c r="M10" s="45"/>
      <c r="N10" s="45"/>
      <c r="O10" s="45"/>
      <c r="P10" s="45">
        <f>データ!P6</f>
        <v>72.37</v>
      </c>
      <c r="Q10" s="45"/>
      <c r="R10" s="45"/>
      <c r="S10" s="45"/>
      <c r="T10" s="45"/>
      <c r="U10" s="45"/>
      <c r="V10" s="45"/>
      <c r="W10" s="45">
        <f>データ!Q6</f>
        <v>65.23</v>
      </c>
      <c r="X10" s="45"/>
      <c r="Y10" s="45"/>
      <c r="Z10" s="45"/>
      <c r="AA10" s="45"/>
      <c r="AB10" s="45"/>
      <c r="AC10" s="45"/>
      <c r="AD10" s="44">
        <f>データ!R6</f>
        <v>1771</v>
      </c>
      <c r="AE10" s="44"/>
      <c r="AF10" s="44"/>
      <c r="AG10" s="44"/>
      <c r="AH10" s="44"/>
      <c r="AI10" s="44"/>
      <c r="AJ10" s="44"/>
      <c r="AK10" s="2"/>
      <c r="AL10" s="44">
        <f>データ!V6</f>
        <v>51433</v>
      </c>
      <c r="AM10" s="44"/>
      <c r="AN10" s="44"/>
      <c r="AO10" s="44"/>
      <c r="AP10" s="44"/>
      <c r="AQ10" s="44"/>
      <c r="AR10" s="44"/>
      <c r="AS10" s="44"/>
      <c r="AT10" s="45">
        <f>データ!W6</f>
        <v>11.34</v>
      </c>
      <c r="AU10" s="45"/>
      <c r="AV10" s="45"/>
      <c r="AW10" s="45"/>
      <c r="AX10" s="45"/>
      <c r="AY10" s="45"/>
      <c r="AZ10" s="45"/>
      <c r="BA10" s="45"/>
      <c r="BB10" s="45">
        <f>データ!X6</f>
        <v>4535.54</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R0DxqEo7OEXHoJFOcaJwdUoLBbWo5qL5Q3Z/3Dr9ifmuBfitOEH3syVtla69VpYqVVfKRFC5dPmqAdz9xWEPFA==" saltValue="2eQ4EsJ8p4xNCIhL4Qqsw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232157</v>
      </c>
      <c r="D6" s="19">
        <f t="shared" si="3"/>
        <v>46</v>
      </c>
      <c r="E6" s="19">
        <f t="shared" si="3"/>
        <v>17</v>
      </c>
      <c r="F6" s="19">
        <f t="shared" si="3"/>
        <v>1</v>
      </c>
      <c r="G6" s="19">
        <f t="shared" si="3"/>
        <v>0</v>
      </c>
      <c r="H6" s="19" t="str">
        <f t="shared" si="3"/>
        <v>愛知県　犬山市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74.45</v>
      </c>
      <c r="P6" s="20">
        <f t="shared" si="3"/>
        <v>72.37</v>
      </c>
      <c r="Q6" s="20">
        <f t="shared" si="3"/>
        <v>65.23</v>
      </c>
      <c r="R6" s="20">
        <f t="shared" si="3"/>
        <v>1771</v>
      </c>
      <c r="S6" s="20">
        <f t="shared" si="3"/>
        <v>71334</v>
      </c>
      <c r="T6" s="20">
        <f t="shared" si="3"/>
        <v>74.900000000000006</v>
      </c>
      <c r="U6" s="20">
        <f t="shared" si="3"/>
        <v>952.39</v>
      </c>
      <c r="V6" s="20">
        <f t="shared" si="3"/>
        <v>51433</v>
      </c>
      <c r="W6" s="20">
        <f t="shared" si="3"/>
        <v>11.34</v>
      </c>
      <c r="X6" s="20">
        <f t="shared" si="3"/>
        <v>4535.54</v>
      </c>
      <c r="Y6" s="21">
        <f>IF(Y7="",NA(),Y7)</f>
        <v>97.04</v>
      </c>
      <c r="Z6" s="21">
        <f t="shared" ref="Z6:AH6" si="4">IF(Z7="",NA(),Z7)</f>
        <v>101.87</v>
      </c>
      <c r="AA6" s="21">
        <f t="shared" si="4"/>
        <v>104.15</v>
      </c>
      <c r="AB6" s="21">
        <f t="shared" si="4"/>
        <v>101.9</v>
      </c>
      <c r="AC6" s="21">
        <f t="shared" si="4"/>
        <v>102.62</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36.44</v>
      </c>
      <c r="AV6" s="21">
        <f t="shared" ref="AV6:BD6" si="6">IF(AV7="",NA(),AV7)</f>
        <v>47.86</v>
      </c>
      <c r="AW6" s="21">
        <f t="shared" si="6"/>
        <v>57.04</v>
      </c>
      <c r="AX6" s="21">
        <f t="shared" si="6"/>
        <v>65.41</v>
      </c>
      <c r="AY6" s="21">
        <f t="shared" si="6"/>
        <v>75.11</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1029.95</v>
      </c>
      <c r="BG6" s="21">
        <f t="shared" ref="BG6:BO6" si="7">IF(BG7="",NA(),BG7)</f>
        <v>973.52</v>
      </c>
      <c r="BH6" s="21">
        <f t="shared" si="7"/>
        <v>924.02</v>
      </c>
      <c r="BI6" s="21">
        <f t="shared" si="7"/>
        <v>913.96</v>
      </c>
      <c r="BJ6" s="21">
        <f t="shared" si="7"/>
        <v>890.82</v>
      </c>
      <c r="BK6" s="21">
        <f t="shared" si="7"/>
        <v>857.88</v>
      </c>
      <c r="BL6" s="21">
        <f t="shared" si="7"/>
        <v>825.1</v>
      </c>
      <c r="BM6" s="21">
        <f t="shared" si="7"/>
        <v>789.87</v>
      </c>
      <c r="BN6" s="21">
        <f t="shared" si="7"/>
        <v>749.43</v>
      </c>
      <c r="BO6" s="21">
        <f t="shared" si="7"/>
        <v>698.04</v>
      </c>
      <c r="BP6" s="20" t="str">
        <f>IF(BP7="","",IF(BP7="-","【-】","【"&amp;SUBSTITUTE(TEXT(BP7,"#,##0.00"),"-","△")&amp;"】"))</f>
        <v>【602.56】</v>
      </c>
      <c r="BQ6" s="21">
        <f>IF(BQ7="",NA(),BQ7)</f>
        <v>67.72</v>
      </c>
      <c r="BR6" s="21">
        <f t="shared" ref="BR6:BZ6" si="8">IF(BR7="",NA(),BR7)</f>
        <v>67.64</v>
      </c>
      <c r="BS6" s="21">
        <f t="shared" si="8"/>
        <v>67.819999999999993</v>
      </c>
      <c r="BT6" s="21">
        <f t="shared" si="8"/>
        <v>67.739999999999995</v>
      </c>
      <c r="BU6" s="21">
        <f t="shared" si="8"/>
        <v>67.260000000000005</v>
      </c>
      <c r="BV6" s="21">
        <f t="shared" si="8"/>
        <v>94.97</v>
      </c>
      <c r="BW6" s="21">
        <f t="shared" si="8"/>
        <v>97.07</v>
      </c>
      <c r="BX6" s="21">
        <f t="shared" si="8"/>
        <v>98.06</v>
      </c>
      <c r="BY6" s="21">
        <f t="shared" si="8"/>
        <v>98.46</v>
      </c>
      <c r="BZ6" s="21">
        <f t="shared" si="8"/>
        <v>97.98</v>
      </c>
      <c r="CA6" s="20" t="str">
        <f>IF(CA7="","",IF(CA7="-","【-】","【"&amp;SUBSTITUTE(TEXT(CA7,"#,##0.00"),"-","△")&amp;"】"))</f>
        <v>【97.94】</v>
      </c>
      <c r="CB6" s="21">
        <f>IF(CB7="",NA(),CB7)</f>
        <v>151.38999999999999</v>
      </c>
      <c r="CC6" s="21">
        <f t="shared" ref="CC6:CK6" si="9">IF(CC7="",NA(),CC7)</f>
        <v>151.16</v>
      </c>
      <c r="CD6" s="21">
        <f t="shared" si="9"/>
        <v>150.94999999999999</v>
      </c>
      <c r="CE6" s="21">
        <f t="shared" si="9"/>
        <v>150.99</v>
      </c>
      <c r="CF6" s="21">
        <f t="shared" si="9"/>
        <v>152.94</v>
      </c>
      <c r="CG6" s="21">
        <f t="shared" si="9"/>
        <v>159.49</v>
      </c>
      <c r="CH6" s="21">
        <f t="shared" si="9"/>
        <v>157.81</v>
      </c>
      <c r="CI6" s="21">
        <f t="shared" si="9"/>
        <v>157.37</v>
      </c>
      <c r="CJ6" s="21">
        <f t="shared" si="9"/>
        <v>157.44999999999999</v>
      </c>
      <c r="CK6" s="21">
        <f t="shared" si="9"/>
        <v>159.75</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65.28</v>
      </c>
      <c r="CS6" s="21">
        <f t="shared" si="10"/>
        <v>64.92</v>
      </c>
      <c r="CT6" s="21">
        <f t="shared" si="10"/>
        <v>64.14</v>
      </c>
      <c r="CU6" s="21">
        <f t="shared" si="10"/>
        <v>63.71</v>
      </c>
      <c r="CV6" s="21">
        <f t="shared" si="10"/>
        <v>64.95</v>
      </c>
      <c r="CW6" s="20" t="str">
        <f>IF(CW7="","",IF(CW7="-","【-】","【"&amp;SUBSTITUTE(TEXT(CW7,"#,##0.00"),"-","△")&amp;"】"))</f>
        <v>【60.13】</v>
      </c>
      <c r="CX6" s="21">
        <f>IF(CX7="",NA(),CX7)</f>
        <v>85.84</v>
      </c>
      <c r="CY6" s="21">
        <f t="shared" ref="CY6:DG6" si="11">IF(CY7="",NA(),CY7)</f>
        <v>85.91</v>
      </c>
      <c r="CZ6" s="21">
        <f t="shared" si="11"/>
        <v>86.64</v>
      </c>
      <c r="DA6" s="21">
        <f t="shared" si="11"/>
        <v>86.86</v>
      </c>
      <c r="DB6" s="21">
        <f t="shared" si="11"/>
        <v>87.03</v>
      </c>
      <c r="DC6" s="21">
        <f t="shared" si="11"/>
        <v>92.72</v>
      </c>
      <c r="DD6" s="21">
        <f t="shared" si="11"/>
        <v>92.88</v>
      </c>
      <c r="DE6" s="21">
        <f t="shared" si="11"/>
        <v>92.9</v>
      </c>
      <c r="DF6" s="21">
        <f t="shared" si="11"/>
        <v>92.89</v>
      </c>
      <c r="DG6" s="21">
        <f t="shared" si="11"/>
        <v>93.08</v>
      </c>
      <c r="DH6" s="20" t="str">
        <f>IF(DH7="","",IF(DH7="-","【-】","【"&amp;SUBSTITUTE(TEXT(DH7,"#,##0.00"),"-","△")&amp;"】"))</f>
        <v>【96.00】</v>
      </c>
      <c r="DI6" s="21">
        <f>IF(DI7="",NA(),DI7)</f>
        <v>6.28</v>
      </c>
      <c r="DJ6" s="21">
        <f t="shared" ref="DJ6:DR6" si="12">IF(DJ7="",NA(),DJ7)</f>
        <v>9.2799999999999994</v>
      </c>
      <c r="DK6" s="21">
        <f t="shared" si="12"/>
        <v>12.16</v>
      </c>
      <c r="DL6" s="21">
        <f t="shared" si="12"/>
        <v>14.79</v>
      </c>
      <c r="DM6" s="21">
        <f t="shared" si="12"/>
        <v>17.07</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1">
        <f t="shared" si="13"/>
        <v>0.98</v>
      </c>
      <c r="DW6" s="21">
        <f t="shared" si="13"/>
        <v>0.97</v>
      </c>
      <c r="DX6" s="21">
        <f t="shared" si="13"/>
        <v>0.95</v>
      </c>
      <c r="DY6" s="21">
        <f t="shared" si="13"/>
        <v>1.22</v>
      </c>
      <c r="DZ6" s="21">
        <f t="shared" si="13"/>
        <v>1.61</v>
      </c>
      <c r="EA6" s="21">
        <f t="shared" si="13"/>
        <v>2.08</v>
      </c>
      <c r="EB6" s="21">
        <f t="shared" si="13"/>
        <v>2.74</v>
      </c>
      <c r="EC6" s="21">
        <f t="shared" si="13"/>
        <v>3.24</v>
      </c>
      <c r="ED6" s="20" t="str">
        <f>IF(ED7="","",IF(ED7="-","【-】","【"&amp;SUBSTITUTE(TEXT(ED7,"#,##0.00"),"-","△")&amp;"】"))</f>
        <v>【9.46】</v>
      </c>
      <c r="EE6" s="21">
        <f>IF(EE7="",NA(),EE7)</f>
        <v>0.2</v>
      </c>
      <c r="EF6" s="21">
        <f t="shared" ref="EF6:EN6" si="14">IF(EF7="",NA(),EF7)</f>
        <v>0.39</v>
      </c>
      <c r="EG6" s="21">
        <f t="shared" si="14"/>
        <v>0.3</v>
      </c>
      <c r="EH6" s="21">
        <f t="shared" si="14"/>
        <v>1.1399999999999999</v>
      </c>
      <c r="EI6" s="21">
        <f t="shared" si="14"/>
        <v>0.28999999999999998</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2">
      <c r="A7" s="14"/>
      <c r="B7" s="23">
        <v>2024</v>
      </c>
      <c r="C7" s="23">
        <v>232157</v>
      </c>
      <c r="D7" s="23">
        <v>46</v>
      </c>
      <c r="E7" s="23">
        <v>17</v>
      </c>
      <c r="F7" s="23">
        <v>1</v>
      </c>
      <c r="G7" s="23">
        <v>0</v>
      </c>
      <c r="H7" s="23" t="s">
        <v>96</v>
      </c>
      <c r="I7" s="23" t="s">
        <v>97</v>
      </c>
      <c r="J7" s="23" t="s">
        <v>98</v>
      </c>
      <c r="K7" s="23" t="s">
        <v>99</v>
      </c>
      <c r="L7" s="23" t="s">
        <v>100</v>
      </c>
      <c r="M7" s="23" t="s">
        <v>101</v>
      </c>
      <c r="N7" s="24" t="s">
        <v>102</v>
      </c>
      <c r="O7" s="24">
        <v>74.45</v>
      </c>
      <c r="P7" s="24">
        <v>72.37</v>
      </c>
      <c r="Q7" s="24">
        <v>65.23</v>
      </c>
      <c r="R7" s="24">
        <v>1771</v>
      </c>
      <c r="S7" s="24">
        <v>71334</v>
      </c>
      <c r="T7" s="24">
        <v>74.900000000000006</v>
      </c>
      <c r="U7" s="24">
        <v>952.39</v>
      </c>
      <c r="V7" s="24">
        <v>51433</v>
      </c>
      <c r="W7" s="24">
        <v>11.34</v>
      </c>
      <c r="X7" s="24">
        <v>4535.54</v>
      </c>
      <c r="Y7" s="24">
        <v>97.04</v>
      </c>
      <c r="Z7" s="24">
        <v>101.87</v>
      </c>
      <c r="AA7" s="24">
        <v>104.15</v>
      </c>
      <c r="AB7" s="24">
        <v>101.9</v>
      </c>
      <c r="AC7" s="24">
        <v>102.62</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36.44</v>
      </c>
      <c r="AV7" s="24">
        <v>47.86</v>
      </c>
      <c r="AW7" s="24">
        <v>57.04</v>
      </c>
      <c r="AX7" s="24">
        <v>65.41</v>
      </c>
      <c r="AY7" s="24">
        <v>75.11</v>
      </c>
      <c r="AZ7" s="24">
        <v>67.930000000000007</v>
      </c>
      <c r="BA7" s="24">
        <v>68.53</v>
      </c>
      <c r="BB7" s="24">
        <v>69.180000000000007</v>
      </c>
      <c r="BC7" s="24">
        <v>76.319999999999993</v>
      </c>
      <c r="BD7" s="24">
        <v>80.33</v>
      </c>
      <c r="BE7" s="24">
        <v>82.75</v>
      </c>
      <c r="BF7" s="24">
        <v>1029.95</v>
      </c>
      <c r="BG7" s="24">
        <v>973.52</v>
      </c>
      <c r="BH7" s="24">
        <v>924.02</v>
      </c>
      <c r="BI7" s="24">
        <v>913.96</v>
      </c>
      <c r="BJ7" s="24">
        <v>890.82</v>
      </c>
      <c r="BK7" s="24">
        <v>857.88</v>
      </c>
      <c r="BL7" s="24">
        <v>825.1</v>
      </c>
      <c r="BM7" s="24">
        <v>789.87</v>
      </c>
      <c r="BN7" s="24">
        <v>749.43</v>
      </c>
      <c r="BO7" s="24">
        <v>698.04</v>
      </c>
      <c r="BP7" s="24">
        <v>602.55999999999995</v>
      </c>
      <c r="BQ7" s="24">
        <v>67.72</v>
      </c>
      <c r="BR7" s="24">
        <v>67.64</v>
      </c>
      <c r="BS7" s="24">
        <v>67.819999999999993</v>
      </c>
      <c r="BT7" s="24">
        <v>67.739999999999995</v>
      </c>
      <c r="BU7" s="24">
        <v>67.260000000000005</v>
      </c>
      <c r="BV7" s="24">
        <v>94.97</v>
      </c>
      <c r="BW7" s="24">
        <v>97.07</v>
      </c>
      <c r="BX7" s="24">
        <v>98.06</v>
      </c>
      <c r="BY7" s="24">
        <v>98.46</v>
      </c>
      <c r="BZ7" s="24">
        <v>97.98</v>
      </c>
      <c r="CA7" s="24">
        <v>97.94</v>
      </c>
      <c r="CB7" s="24">
        <v>151.38999999999999</v>
      </c>
      <c r="CC7" s="24">
        <v>151.16</v>
      </c>
      <c r="CD7" s="24">
        <v>150.94999999999999</v>
      </c>
      <c r="CE7" s="24">
        <v>150.99</v>
      </c>
      <c r="CF7" s="24">
        <v>152.94</v>
      </c>
      <c r="CG7" s="24">
        <v>159.49</v>
      </c>
      <c r="CH7" s="24">
        <v>157.81</v>
      </c>
      <c r="CI7" s="24">
        <v>157.37</v>
      </c>
      <c r="CJ7" s="24">
        <v>157.44999999999999</v>
      </c>
      <c r="CK7" s="24">
        <v>159.75</v>
      </c>
      <c r="CL7" s="24">
        <v>140.97999999999999</v>
      </c>
      <c r="CM7" s="24" t="s">
        <v>102</v>
      </c>
      <c r="CN7" s="24" t="s">
        <v>102</v>
      </c>
      <c r="CO7" s="24" t="s">
        <v>102</v>
      </c>
      <c r="CP7" s="24" t="s">
        <v>102</v>
      </c>
      <c r="CQ7" s="24" t="s">
        <v>102</v>
      </c>
      <c r="CR7" s="24">
        <v>65.28</v>
      </c>
      <c r="CS7" s="24">
        <v>64.92</v>
      </c>
      <c r="CT7" s="24">
        <v>64.14</v>
      </c>
      <c r="CU7" s="24">
        <v>63.71</v>
      </c>
      <c r="CV7" s="24">
        <v>64.95</v>
      </c>
      <c r="CW7" s="24">
        <v>60.13</v>
      </c>
      <c r="CX7" s="24">
        <v>85.84</v>
      </c>
      <c r="CY7" s="24">
        <v>85.91</v>
      </c>
      <c r="CZ7" s="24">
        <v>86.64</v>
      </c>
      <c r="DA7" s="24">
        <v>86.86</v>
      </c>
      <c r="DB7" s="24">
        <v>87.03</v>
      </c>
      <c r="DC7" s="24">
        <v>92.72</v>
      </c>
      <c r="DD7" s="24">
        <v>92.88</v>
      </c>
      <c r="DE7" s="24">
        <v>92.9</v>
      </c>
      <c r="DF7" s="24">
        <v>92.89</v>
      </c>
      <c r="DG7" s="24">
        <v>93.08</v>
      </c>
      <c r="DH7" s="24">
        <v>96</v>
      </c>
      <c r="DI7" s="24">
        <v>6.28</v>
      </c>
      <c r="DJ7" s="24">
        <v>9.2799999999999994</v>
      </c>
      <c r="DK7" s="24">
        <v>12.16</v>
      </c>
      <c r="DL7" s="24">
        <v>14.79</v>
      </c>
      <c r="DM7" s="24">
        <v>17.07</v>
      </c>
      <c r="DN7" s="24">
        <v>23.79</v>
      </c>
      <c r="DO7" s="24">
        <v>25.66</v>
      </c>
      <c r="DP7" s="24">
        <v>27.46</v>
      </c>
      <c r="DQ7" s="24">
        <v>29.93</v>
      </c>
      <c r="DR7" s="24">
        <v>31.89</v>
      </c>
      <c r="DS7" s="24">
        <v>42.2</v>
      </c>
      <c r="DT7" s="24">
        <v>0</v>
      </c>
      <c r="DU7" s="24">
        <v>0</v>
      </c>
      <c r="DV7" s="24">
        <v>0.98</v>
      </c>
      <c r="DW7" s="24">
        <v>0.97</v>
      </c>
      <c r="DX7" s="24">
        <v>0.95</v>
      </c>
      <c r="DY7" s="24">
        <v>1.22</v>
      </c>
      <c r="DZ7" s="24">
        <v>1.61</v>
      </c>
      <c r="EA7" s="24">
        <v>2.08</v>
      </c>
      <c r="EB7" s="24">
        <v>2.74</v>
      </c>
      <c r="EC7" s="24">
        <v>3.24</v>
      </c>
      <c r="ED7" s="24">
        <v>9.4600000000000009</v>
      </c>
      <c r="EE7" s="24">
        <v>0.2</v>
      </c>
      <c r="EF7" s="24">
        <v>0.39</v>
      </c>
      <c r="EG7" s="24">
        <v>0.3</v>
      </c>
      <c r="EH7" s="24">
        <v>1.1399999999999999</v>
      </c>
      <c r="EI7" s="24">
        <v>0.28999999999999998</v>
      </c>
      <c r="EJ7" s="24">
        <v>0.09</v>
      </c>
      <c r="EK7" s="24">
        <v>0.17</v>
      </c>
      <c r="EL7" s="24">
        <v>0.13</v>
      </c>
      <c r="EM7" s="24">
        <v>0.06</v>
      </c>
      <c r="EN7" s="24">
        <v>0.08</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2026-02-13T01:50:36Z</cp:lastPrinted>
  <dcterms:created xsi:type="dcterms:W3CDTF">2025-12-23T06:01:59Z</dcterms:created>
  <dcterms:modified xsi:type="dcterms:W3CDTF">2026-02-13T02:01:37Z</dcterms:modified>
  <cp:category/>
</cp:coreProperties>
</file>