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4_市町村回答★\17　常滑市○\下水（公下、農集）○\"/>
    </mc:Choice>
  </mc:AlternateContent>
  <xr:revisionPtr revIDLastSave="0" documentId="13_ncr:1_{D4F23FC8-1CD5-4D02-AC9B-537E6C443DB0}" xr6:coauthVersionLast="47" xr6:coauthVersionMax="47" xr10:uidLastSave="{00000000-0000-0000-0000-000000000000}"/>
  <workbookProtection workbookAlgorithmName="SHA-512" workbookHashValue="Yl7OP1TN8x7iRwEByyjjW1Y+mBGvaVBVgSoQM2eKQBfZ+ND9yheHrmS4UkuBJ777G9QOtZOc/Y+rd3f30UFWEQ==" workbookSaltValue="yKyyfuh1FQSzevWlV55WZw==" workbookSpinCount="100000" lockStructure="1"/>
  <bookViews>
    <workbookView xWindow="-110" yWindow="-110" windowWidth="22780" windowHeight="145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I10" i="4"/>
  <c r="AL8" i="4"/>
  <c r="P8" i="4"/>
  <c r="I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<sst xmlns="http://schemas.openxmlformats.org/spreadsheetml/2006/main" count="231" uniqueCount="116">
  <si>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</si>
  <si>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</si>
  <si>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</si>
  <si>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</si>
  <si>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</si>
  <si>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</si>
  <si>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</si>
  <si>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</si>
  <si>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</si>
  <si>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</si>
  <si>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</si>
  <si>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</si>
  <si>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</si>
  <si>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</si>
  <si>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</si>
  <si>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</si>
  <si>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</si>
  <si>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</si>
  <si>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</si>
  <si>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</si>
  <si>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</si>
  <si>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</si>
  <si>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</si>
  <si>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</si>
  <si>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</si>
  <si>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</si>
  <si>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</si>
  <si>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</si>
  <si>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</si>
  <si>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</si>
  <si>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</si>
  <si>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</si>
  <si>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</si>
  <si>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</si>
  <si>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</si>
  <si>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</si>
  <si>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</si>
  <si>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</si>
  <si>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</si>
  <si>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</si>
  <si>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</si>
  <si>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</si>
  <si>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</si>
  <si>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</si>
  <si>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</si>
  <si>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</si>
  <si>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</si>
  <si>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</si>
  <si>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</si>
  <si>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</si>
  <si>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</si>
  <si>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</si>
  <si>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</si>
  <si>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</si>
  <si>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</si>
  <si>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</si>
  <si>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</si>
  <si>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</si>
  <si>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</si>
  <si>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</si>
  <si>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</si>
  <si>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</si>
  <si>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</si>
  <si>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</si>
  <si>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</si>
  <si>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</si>
  <si>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</si>
  <si>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</si>
  <si>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</si>
  <si>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</si>
  <si>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</si>
  <si>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</si>
  <si>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</si>
  <si>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</si>
  <si>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</si>
  <si>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</si>
  <si>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</si>
  <si>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</si>
  <si>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</si>
  <si>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</si>
  <si>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</si>
  <si>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</si>
  <si>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</si>
  <si>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</si>
  <si>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</si>
  <si>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</si>
  <si>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</si>
  <si>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</si>
  <si>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</si>
  <si>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</si>
  <si>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</si>
  <si>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</si>
  <si>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</si>
  <si>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</si>
  <si>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</si>
  <si>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</si>
  <si>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常滑市</t>
  </si>
  <si>
    <t>法適用</t>
  </si>
  <si>
    <t>下水道事業</t>
  </si>
  <si>
    <t>公共下水道</t>
  </si>
  <si>
    <t>Bd2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</si>
  <si>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</si>
  <si>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</si>
  <si>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</si>
  <si>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</si>
  <si>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</si>
  <si>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</si>
  <si>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</si>
  <si>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</si>
  <si>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</si>
  <si>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</si>
  <si>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</si>
  <si>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</si>
  <si>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①有形固定資産減価償却率は、令和２年度に地方公営企業法を適用したため、５年目である令和６年度は令和２年度の約５倍となった。
　③管渠改善率は、類似団体平均値と比べて低い値となった。空港島、りんくう地区及び市街地の一部にハイセラミック管が埋設されているため、平成29年度にカメラ調査を行い、計画的に内面補修と管更生を実施している。なお、令和３年度における管渠改善率の上昇は、雨水管の布設替を実施したためである。</t>
    <rPh sb="2" eb="4">
      <t>ユウケイ</t>
    </rPh>
    <rPh sb="4" eb="6">
      <t>コテイ</t>
    </rPh>
    <rPh sb="6" eb="8">
      <t>シサン</t>
    </rPh>
    <rPh sb="8" eb="10">
      <t>ゲンカ</t>
    </rPh>
    <rPh sb="10" eb="12">
      <t>ショウキャク</t>
    </rPh>
    <rPh sb="12" eb="13">
      <t>リツ</t>
    </rPh>
    <rPh sb="15" eb="17">
      <t>レイワ</t>
    </rPh>
    <rPh sb="18" eb="20">
      <t>ネンド</t>
    </rPh>
    <rPh sb="21" eb="23">
      <t>チホウ</t>
    </rPh>
    <rPh sb="23" eb="25">
      <t>コウエイ</t>
    </rPh>
    <rPh sb="25" eb="27">
      <t>キギョウ</t>
    </rPh>
    <rPh sb="27" eb="28">
      <t>ホウ</t>
    </rPh>
    <rPh sb="29" eb="31">
      <t>テキヨウ</t>
    </rPh>
    <rPh sb="37" eb="39">
      <t>ネンメ</t>
    </rPh>
    <rPh sb="42" eb="44">
      <t>レイワ</t>
    </rPh>
    <rPh sb="45" eb="47">
      <t>ネンド</t>
    </rPh>
    <rPh sb="54" eb="55">
      <t>ヤク</t>
    </rPh>
    <rPh sb="56" eb="57">
      <t>バイ</t>
    </rPh>
    <rPh sb="65" eb="67">
      <t>カンキョ</t>
    </rPh>
    <rPh sb="67" eb="69">
      <t>カイゼン</t>
    </rPh>
    <rPh sb="69" eb="70">
      <t>リツ</t>
    </rPh>
    <rPh sb="72" eb="74">
      <t>ルイジ</t>
    </rPh>
    <rPh sb="74" eb="76">
      <t>ダンタイ</t>
    </rPh>
    <rPh sb="76" eb="79">
      <t>ヘイキンチ</t>
    </rPh>
    <rPh sb="80" eb="81">
      <t>クラ</t>
    </rPh>
    <rPh sb="83" eb="84">
      <t>ヒク</t>
    </rPh>
    <rPh sb="85" eb="86">
      <t>アタイ</t>
    </rPh>
    <rPh sb="91" eb="93">
      <t>クウコウ</t>
    </rPh>
    <rPh sb="93" eb="94">
      <t>トウ</t>
    </rPh>
    <rPh sb="99" eb="101">
      <t>チク</t>
    </rPh>
    <rPh sb="101" eb="102">
      <t>オヨ</t>
    </rPh>
    <rPh sb="103" eb="106">
      <t>シガイチ</t>
    </rPh>
    <rPh sb="107" eb="109">
      <t>イチブ</t>
    </rPh>
    <rPh sb="117" eb="118">
      <t>カン</t>
    </rPh>
    <rPh sb="119" eb="121">
      <t>マイセツ</t>
    </rPh>
    <rPh sb="129" eb="131">
      <t>ヘイセイ</t>
    </rPh>
    <rPh sb="133" eb="135">
      <t>ネンド</t>
    </rPh>
    <rPh sb="139" eb="141">
      <t>チョウサ</t>
    </rPh>
    <rPh sb="142" eb="143">
      <t>オコナ</t>
    </rPh>
    <rPh sb="145" eb="148">
      <t>ケイカクテキ</t>
    </rPh>
    <rPh sb="149" eb="151">
      <t>ナイメン</t>
    </rPh>
    <rPh sb="151" eb="153">
      <t>ホシュウ</t>
    </rPh>
    <rPh sb="154" eb="155">
      <t>カン</t>
    </rPh>
    <rPh sb="155" eb="157">
      <t>コウセイ</t>
    </rPh>
    <rPh sb="158" eb="160">
      <t>ジッシ</t>
    </rPh>
    <rPh sb="168" eb="170">
      <t>レイワ</t>
    </rPh>
    <rPh sb="177" eb="179">
      <t>カンキョ</t>
    </rPh>
    <rPh sb="179" eb="181">
      <t>カイゼン</t>
    </rPh>
    <rPh sb="181" eb="182">
      <t>リツ</t>
    </rPh>
    <rPh sb="183" eb="185">
      <t>ジョウショウ</t>
    </rPh>
    <rPh sb="187" eb="190">
      <t>ウスイカン</t>
    </rPh>
    <rPh sb="191" eb="194">
      <t>フセツガ</t>
    </rPh>
    <rPh sb="195" eb="197">
      <t>ジッシ</t>
    </rPh>
    <phoneticPr fontId="4"/>
  </si>
  <si>
    <t>　供用開始からの経年によって終末処理場の機器・施設類が順次更新時期を迎えるとともに、毎年度の整備によって処理区域が拡大しており、維持管理費が増加傾向にあるため、効果的、効率的な維持管理に努める必要がある。
　水洗化率については、接続報奨金制度の創設によって向上に取り組んでおり、徐々に有収水量及び使用料収入の増加につながるものと見込んでいる。
　令和６年度には、こうした課題を整理した上で持続的かつ安定的な経営基盤の強化に取り組んでいくため、経営戦略の改定を行った。
　今後は、使用料の改定に取り組み、収入の増加による独立採算を目指す。</t>
    <rPh sb="8" eb="10">
      <t>ケイネン</t>
    </rPh>
    <rPh sb="42" eb="45">
      <t>マイネンド</t>
    </rPh>
    <rPh sb="46" eb="48">
      <t>セイビ</t>
    </rPh>
    <rPh sb="52" eb="54">
      <t>ショリ</t>
    </rPh>
    <rPh sb="54" eb="56">
      <t>クイキ</t>
    </rPh>
    <rPh sb="57" eb="59">
      <t>カクダイ</t>
    </rPh>
    <rPh sb="114" eb="116">
      <t>セツゾク</t>
    </rPh>
    <rPh sb="116" eb="119">
      <t>ホウショウキン</t>
    </rPh>
    <rPh sb="119" eb="121">
      <t>セイド</t>
    </rPh>
    <rPh sb="122" eb="124">
      <t>ソウセツ</t>
    </rPh>
    <rPh sb="128" eb="130">
      <t>コウジョウ</t>
    </rPh>
    <rPh sb="139" eb="141">
      <t>ジョジョ</t>
    </rPh>
    <rPh sb="142" eb="144">
      <t>ユウシュウ</t>
    </rPh>
    <rPh sb="144" eb="146">
      <t>スイリョウ</t>
    </rPh>
    <rPh sb="146" eb="147">
      <t>オヨ</t>
    </rPh>
    <rPh sb="148" eb="151">
      <t>シヨウリョウ</t>
    </rPh>
    <rPh sb="151" eb="153">
      <t>シュウニュウ</t>
    </rPh>
    <rPh sb="154" eb="156">
      <t>ゾウカ</t>
    </rPh>
    <rPh sb="164" eb="166">
      <t>ミコ</t>
    </rPh>
    <rPh sb="173" eb="175">
      <t>レイワ</t>
    </rPh>
    <rPh sb="176" eb="178">
      <t>ネンド</t>
    </rPh>
    <rPh sb="221" eb="223">
      <t>ケイエイ</t>
    </rPh>
    <rPh sb="223" eb="225">
      <t>センリャク</t>
    </rPh>
    <rPh sb="226" eb="228">
      <t>カイテイ</t>
    </rPh>
    <rPh sb="235" eb="237">
      <t>コンゴ</t>
    </rPh>
    <rPh sb="239" eb="242">
      <t>シヨウリョウ</t>
    </rPh>
    <rPh sb="243" eb="245">
      <t>カイテイ</t>
    </rPh>
    <rPh sb="246" eb="247">
      <t>ト</t>
    </rPh>
    <rPh sb="248" eb="249">
      <t>ク</t>
    </rPh>
    <rPh sb="254" eb="256">
      <t>ゾウカ</t>
    </rPh>
    <rPh sb="259" eb="261">
      <t>ドクリツ</t>
    </rPh>
    <rPh sb="261" eb="263">
      <t>サイサン</t>
    </rPh>
    <rPh sb="264" eb="266">
      <t>メザ</t>
    </rPh>
    <phoneticPr fontId="14"/>
  </si>
  <si>
    <t>　経営状況として、①経常収支比率は109.14％と黒字となっており、前年度及び類似団体平均値と同程度の黒字幅となった。委託料等の維持管理費の増加によって⑥汚水処理原価が増大したことから、⑤経費回収率は前年と比べて低下し、引き続き類似団体平均値を下回った。今後は接続促進等によって有収水量の増加を図るとともに、使用料改定による収支の改善を目指す。
　財政状態として、③流動比率は100％を下回っているが、前年度と比べて上昇した。流動負債のうち企業債は翌年度の収入による償還を予定しており、類似団体平均値と比べても余裕がある比率となっている。④企業債残高対事業規模比率は、企業債残高のうちほぼ全額を一般会計が負担する見込みであるため低い値となっている。
　⑦施設利用率は、前年度と比べて上昇し、類似団体平均値を上回った。なお、令和５年度における施設利用率の低下は、水処理施設を増設したためである。
　⑧水洗化率については、整備後の年数が浅い地域もあり、類似団体平均値と比べて低い値となっているが、前年度と比べると上昇した。令和５年度から、浄化槽等を使用する既存建物の接続に対する報奨金制度を創設して接続の促進を図っており、今後も引き続き接続促進による水洗化率の向上に取り組む。</t>
    <rPh sb="1" eb="3">
      <t>ケイエイ</t>
    </rPh>
    <rPh sb="3" eb="5">
      <t>ジョウキョウ</t>
    </rPh>
    <rPh sb="10" eb="12">
      <t>ケイジョウ</t>
    </rPh>
    <rPh sb="12" eb="14">
      <t>シュウシ</t>
    </rPh>
    <rPh sb="14" eb="16">
      <t>ヒリツ</t>
    </rPh>
    <rPh sb="25" eb="27">
      <t>クロジ</t>
    </rPh>
    <rPh sb="34" eb="37">
      <t>ゼンネンド</t>
    </rPh>
    <rPh sb="37" eb="38">
      <t>オヨ</t>
    </rPh>
    <rPh sb="39" eb="41">
      <t>ルイジ</t>
    </rPh>
    <rPh sb="41" eb="43">
      <t>ダンタイ</t>
    </rPh>
    <rPh sb="43" eb="46">
      <t>ヘイキンチ</t>
    </rPh>
    <rPh sb="47" eb="50">
      <t>ドウテイド</t>
    </rPh>
    <rPh sb="51" eb="53">
      <t>クロジ</t>
    </rPh>
    <rPh sb="53" eb="54">
      <t>ハバ</t>
    </rPh>
    <rPh sb="59" eb="62">
      <t>イタクリョウ</t>
    </rPh>
    <rPh sb="62" eb="63">
      <t>トウ</t>
    </rPh>
    <rPh sb="64" eb="66">
      <t>イジ</t>
    </rPh>
    <rPh sb="66" eb="69">
      <t>カンリヒ</t>
    </rPh>
    <rPh sb="70" eb="72">
      <t>ゾウカ</t>
    </rPh>
    <rPh sb="84" eb="86">
      <t>ゾウダイ</t>
    </rPh>
    <rPh sb="94" eb="96">
      <t>ケイヒ</t>
    </rPh>
    <rPh sb="96" eb="98">
      <t>カイシュウ</t>
    </rPh>
    <rPh sb="98" eb="99">
      <t>リツ</t>
    </rPh>
    <rPh sb="100" eb="102">
      <t>ゼンネン</t>
    </rPh>
    <rPh sb="103" eb="104">
      <t>クラ</t>
    </rPh>
    <rPh sb="106" eb="108">
      <t>テイカ</t>
    </rPh>
    <rPh sb="110" eb="111">
      <t>ヒ</t>
    </rPh>
    <rPh sb="112" eb="113">
      <t>ツヅ</t>
    </rPh>
    <rPh sb="114" eb="116">
      <t>ルイジ</t>
    </rPh>
    <rPh sb="116" eb="118">
      <t>ダンタイ</t>
    </rPh>
    <rPh sb="118" eb="121">
      <t>ヘイキンチ</t>
    </rPh>
    <rPh sb="122" eb="124">
      <t>シタマワ</t>
    </rPh>
    <rPh sb="127" eb="129">
      <t>コンゴ</t>
    </rPh>
    <rPh sb="130" eb="132">
      <t>セツゾク</t>
    </rPh>
    <rPh sb="132" eb="134">
      <t>ソクシン</t>
    </rPh>
    <rPh sb="134" eb="135">
      <t>トウ</t>
    </rPh>
    <rPh sb="139" eb="141">
      <t>ユウシュウ</t>
    </rPh>
    <rPh sb="141" eb="143">
      <t>スイリョウ</t>
    </rPh>
    <rPh sb="144" eb="146">
      <t>ゾウカ</t>
    </rPh>
    <rPh sb="147" eb="148">
      <t>ハカ</t>
    </rPh>
    <rPh sb="154" eb="157">
      <t>シヨウリョウ</t>
    </rPh>
    <rPh sb="157" eb="159">
      <t>カイテイ</t>
    </rPh>
    <rPh sb="162" eb="164">
      <t>シュウシ</t>
    </rPh>
    <rPh sb="165" eb="167">
      <t>カイゼン</t>
    </rPh>
    <rPh sb="168" eb="170">
      <t>メザ</t>
    </rPh>
    <rPh sb="174" eb="176">
      <t>ザイセイ</t>
    </rPh>
    <rPh sb="176" eb="178">
      <t>ジョウタイ</t>
    </rPh>
    <rPh sb="183" eb="185">
      <t>リュウドウ</t>
    </rPh>
    <rPh sb="185" eb="187">
      <t>ヒリツ</t>
    </rPh>
    <rPh sb="193" eb="195">
      <t>シタマワ</t>
    </rPh>
    <rPh sb="201" eb="204">
      <t>ゼンネンド</t>
    </rPh>
    <rPh sb="205" eb="206">
      <t>クラ</t>
    </rPh>
    <rPh sb="208" eb="210">
      <t>ジョウショウ</t>
    </rPh>
    <rPh sb="220" eb="222">
      <t>キギョウ</t>
    </rPh>
    <rPh sb="222" eb="223">
      <t>サイ</t>
    </rPh>
    <rPh sb="224" eb="227">
      <t>ヨクネンド</t>
    </rPh>
    <rPh sb="228" eb="230">
      <t>シュウニュウ</t>
    </rPh>
    <rPh sb="233" eb="235">
      <t>ショウカン</t>
    </rPh>
    <rPh sb="236" eb="238">
      <t>ヨテイ</t>
    </rPh>
    <rPh sb="249" eb="250">
      <t>チ</t>
    </rPh>
    <rPh sb="314" eb="315">
      <t>ヒク</t>
    </rPh>
    <rPh sb="316" eb="317">
      <t>アタイ</t>
    </rPh>
    <rPh sb="327" eb="329">
      <t>シセツ</t>
    </rPh>
    <rPh sb="329" eb="331">
      <t>リヨウ</t>
    </rPh>
    <rPh sb="331" eb="332">
      <t>リツ</t>
    </rPh>
    <rPh sb="334" eb="337">
      <t>ゼンネンド</t>
    </rPh>
    <rPh sb="338" eb="339">
      <t>クラ</t>
    </rPh>
    <rPh sb="341" eb="343">
      <t>ジョウショウ</t>
    </rPh>
    <rPh sb="345" eb="347">
      <t>ルイジ</t>
    </rPh>
    <rPh sb="347" eb="349">
      <t>ダンタイ</t>
    </rPh>
    <rPh sb="349" eb="352">
      <t>ヘイキンチ</t>
    </rPh>
    <rPh sb="361" eb="363">
      <t>レイワ</t>
    </rPh>
    <rPh sb="364" eb="366">
      <t>ネンド</t>
    </rPh>
    <rPh sb="370" eb="372">
      <t>シセツ</t>
    </rPh>
    <rPh sb="372" eb="374">
      <t>リヨウ</t>
    </rPh>
    <rPh sb="374" eb="375">
      <t>リツ</t>
    </rPh>
    <rPh sb="376" eb="378">
      <t>テイカ</t>
    </rPh>
    <rPh sb="380" eb="381">
      <t>ミズ</t>
    </rPh>
    <rPh sb="381" eb="383">
      <t>ショリ</t>
    </rPh>
    <rPh sb="383" eb="385">
      <t>シセツ</t>
    </rPh>
    <rPh sb="386" eb="388">
      <t>ゾウセツ</t>
    </rPh>
    <rPh sb="399" eb="402">
      <t>スイセンカ</t>
    </rPh>
    <rPh sb="402" eb="403">
      <t>リツ</t>
    </rPh>
    <rPh sb="424" eb="426">
      <t>ルイジ</t>
    </rPh>
    <rPh sb="426" eb="428">
      <t>ダンタイ</t>
    </rPh>
    <rPh sb="428" eb="431">
      <t>ヘイキンチ</t>
    </rPh>
    <rPh sb="432" eb="433">
      <t>クラ</t>
    </rPh>
    <rPh sb="435" eb="436">
      <t>ヒク</t>
    </rPh>
    <rPh sb="437" eb="438">
      <t>アタイ</t>
    </rPh>
    <rPh sb="446" eb="447">
      <t>ゼン</t>
    </rPh>
    <rPh sb="447" eb="449">
      <t>ネンド</t>
    </rPh>
    <rPh sb="450" eb="451">
      <t>クラ</t>
    </rPh>
    <rPh sb="454" eb="456">
      <t>ジョウショウ</t>
    </rPh>
    <rPh sb="509" eb="511">
      <t>コンゴ</t>
    </rPh>
    <rPh sb="512" eb="513">
      <t>ヒ</t>
    </rPh>
    <rPh sb="514" eb="515">
      <t>ツヅ</t>
    </rPh>
    <rPh sb="531" eb="532">
      <t>ト</t>
    </rPh>
    <rPh sb="533" eb="534">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</si>
</sst>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0.06</c:v>
                </c:pt>
                <c:pt idx="1">
                  <c:v>0.17</c:v>
                </c:pt>
                <c:pt idx="2">
                  <c:v>0.05</c:v>
                </c:pt>
                <c:pt idx="3">
                  <c:v>0.06</c:v>
                </c:pt>
                <c:pt idx="4">
                  <c:v>0.05</c:v>
                </c:pt>
              </c:numCache>
            </c:numRef>
          </c:val>
          <c:extLst>
            <c:ext xmlns:c16="http://schemas.microsoft.com/office/drawing/2014/chart" uri="{C3380CC4-5D6E-409C-BE32-E72D297353CC}">
              <c16:uniqueId val="{00000000-4278-495E-90A9-12CB559D834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0.06</c:v>
                </c:pt>
                <c:pt idx="2">
                  <c:v>0.09</c:v>
                </c:pt>
                <c:pt idx="3">
                  <c:v>0.16</c:v>
                </c:pt>
                <c:pt idx="4">
                  <c:v>0.1</c:v>
                </c:pt>
              </c:numCache>
            </c:numRef>
          </c:val>
          <c:smooth val="0"/>
          <c:extLst>
            <c:ext xmlns:c16="http://schemas.microsoft.com/office/drawing/2014/chart" uri="{C3380CC4-5D6E-409C-BE32-E72D297353CC}">
              <c16:uniqueId val="{00000001-4278-495E-90A9-12CB559D834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63.27</c:v>
                </c:pt>
                <c:pt idx="1">
                  <c:v>66.28</c:v>
                </c:pt>
                <c:pt idx="2">
                  <c:v>68.349999999999994</c:v>
                </c:pt>
                <c:pt idx="3">
                  <c:v>49.42</c:v>
                </c:pt>
                <c:pt idx="4">
                  <c:v>52.72</c:v>
                </c:pt>
              </c:numCache>
            </c:numRef>
          </c:val>
          <c:extLst>
            <c:ext xmlns:c16="http://schemas.microsoft.com/office/drawing/2014/chart" uri="{C3380CC4-5D6E-409C-BE32-E72D297353CC}">
              <c16:uniqueId val="{00000000-00DC-4528-BC7C-68411CDB36B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61.51</c:v>
                </c:pt>
                <c:pt idx="1">
                  <c:v>51.2</c:v>
                </c:pt>
                <c:pt idx="2">
                  <c:v>57.32</c:v>
                </c:pt>
                <c:pt idx="3">
                  <c:v>51.61</c:v>
                </c:pt>
                <c:pt idx="4">
                  <c:v>49.57</c:v>
                </c:pt>
              </c:numCache>
            </c:numRef>
          </c:val>
          <c:smooth val="0"/>
          <c:extLst>
            <c:ext xmlns:c16="http://schemas.microsoft.com/office/drawing/2014/chart" uri="{C3380CC4-5D6E-409C-BE32-E72D297353CC}">
              <c16:uniqueId val="{00000001-00DC-4528-BC7C-68411CDB36B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69.31</c:v>
                </c:pt>
                <c:pt idx="1">
                  <c:v>71.56</c:v>
                </c:pt>
                <c:pt idx="2">
                  <c:v>73.91</c:v>
                </c:pt>
                <c:pt idx="3">
                  <c:v>75.59</c:v>
                </c:pt>
                <c:pt idx="4">
                  <c:v>77.27</c:v>
                </c:pt>
              </c:numCache>
            </c:numRef>
          </c:val>
          <c:extLst>
            <c:ext xmlns:c16="http://schemas.microsoft.com/office/drawing/2014/chart" uri="{C3380CC4-5D6E-409C-BE32-E72D297353CC}">
              <c16:uniqueId val="{00000000-67DF-4738-B408-610F151D670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85.82</c:v>
                </c:pt>
                <c:pt idx="1">
                  <c:v>85.03</c:v>
                </c:pt>
                <c:pt idx="2">
                  <c:v>85.96</c:v>
                </c:pt>
                <c:pt idx="3">
                  <c:v>85.14</c:v>
                </c:pt>
                <c:pt idx="4">
                  <c:v>82.99</c:v>
                </c:pt>
              </c:numCache>
            </c:numRef>
          </c:val>
          <c:smooth val="0"/>
          <c:extLst>
            <c:ext xmlns:c16="http://schemas.microsoft.com/office/drawing/2014/chart" uri="{C3380CC4-5D6E-409C-BE32-E72D297353CC}">
              <c16:uniqueId val="{00000001-67DF-4738-B408-610F151D670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124.92</c:v>
                </c:pt>
                <c:pt idx="1">
                  <c:v>111.37</c:v>
                </c:pt>
                <c:pt idx="2">
                  <c:v>108.74</c:v>
                </c:pt>
                <c:pt idx="3">
                  <c:v>109.67</c:v>
                </c:pt>
                <c:pt idx="4">
                  <c:v>109.14</c:v>
                </c:pt>
              </c:numCache>
            </c:numRef>
          </c:val>
          <c:extLst>
            <c:ext xmlns:c16="http://schemas.microsoft.com/office/drawing/2014/chart" uri="{C3380CC4-5D6E-409C-BE32-E72D297353CC}">
              <c16:uniqueId val="{00000000-603C-4C3B-B51C-62F5D9B1A69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109.91</c:v>
                </c:pt>
                <c:pt idx="1">
                  <c:v>108.61</c:v>
                </c:pt>
                <c:pt idx="2">
                  <c:v>109.58</c:v>
                </c:pt>
                <c:pt idx="3">
                  <c:v>107.74</c:v>
                </c:pt>
                <c:pt idx="4">
                  <c:v>106.7</c:v>
                </c:pt>
              </c:numCache>
            </c:numRef>
          </c:val>
          <c:smooth val="0"/>
          <c:extLst>
            <c:ext xmlns:c16="http://schemas.microsoft.com/office/drawing/2014/chart" uri="{C3380CC4-5D6E-409C-BE32-E72D297353CC}">
              <c16:uniqueId val="{00000001-603C-4C3B-B51C-62F5D9B1A69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3.36</c:v>
                </c:pt>
                <c:pt idx="1">
                  <c:v>6.56</c:v>
                </c:pt>
                <c:pt idx="2">
                  <c:v>9.16</c:v>
                </c:pt>
                <c:pt idx="3">
                  <c:v>12.25</c:v>
                </c:pt>
                <c:pt idx="4">
                  <c:v>15.25</c:v>
                </c:pt>
              </c:numCache>
            </c:numRef>
          </c:val>
          <c:extLst>
            <c:ext xmlns:c16="http://schemas.microsoft.com/office/drawing/2014/chart" uri="{C3380CC4-5D6E-409C-BE32-E72D297353CC}">
              <c16:uniqueId val="{00000000-DF05-4F9A-8FA9-A25726A0495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15.29</c:v>
                </c:pt>
                <c:pt idx="1">
                  <c:v>17.809999999999999</c:v>
                </c:pt>
                <c:pt idx="2">
                  <c:v>19.96</c:v>
                </c:pt>
                <c:pt idx="3">
                  <c:v>19.12</c:v>
                </c:pt>
                <c:pt idx="4">
                  <c:v>20.25</c:v>
                </c:pt>
              </c:numCache>
            </c:numRef>
          </c:val>
          <c:smooth val="0"/>
          <c:extLst>
            <c:ext xmlns:c16="http://schemas.microsoft.com/office/drawing/2014/chart" uri="{C3380CC4-5D6E-409C-BE32-E72D297353CC}">
              <c16:uniqueId val="{00000001-DF05-4F9A-8FA9-A25726A0495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9B1-4DB0-9A7E-9A5B93C3AB5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0.11</c:v>
                </c:pt>
                <c:pt idx="1">
                  <c:v>0.64</c:v>
                </c:pt>
                <c:pt idx="2">
                  <c:v>0.83</c:v>
                </c:pt>
                <c:pt idx="3">
                  <c:v>1.54</c:v>
                </c:pt>
                <c:pt idx="4">
                  <c:v>1.3</c:v>
                </c:pt>
              </c:numCache>
            </c:numRef>
          </c:val>
          <c:smooth val="0"/>
          <c:extLst>
            <c:ext xmlns:c16="http://schemas.microsoft.com/office/drawing/2014/chart" uri="{C3380CC4-5D6E-409C-BE32-E72D297353CC}">
              <c16:uniqueId val="{00000001-89B1-4DB0-9A7E-9A5B93C3AB5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C8F-4054-A818-272B6F16F0E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9.42</c:v>
                </c:pt>
                <c:pt idx="1">
                  <c:v>11.49</c:v>
                </c:pt>
                <c:pt idx="2">
                  <c:v>5.35</c:v>
                </c:pt>
                <c:pt idx="3">
                  <c:v>6.17</c:v>
                </c:pt>
                <c:pt idx="4" formatCode="#,##0.00;&quot;△&quot;#,##0.00">
                  <c:v>0</c:v>
                </c:pt>
              </c:numCache>
            </c:numRef>
          </c:val>
          <c:smooth val="0"/>
          <c:extLst>
            <c:ext xmlns:c16="http://schemas.microsoft.com/office/drawing/2014/chart" uri="{C3380CC4-5D6E-409C-BE32-E72D297353CC}">
              <c16:uniqueId val="{00000001-6C8F-4054-A818-272B6F16F0E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82.5</c:v>
                </c:pt>
                <c:pt idx="1">
                  <c:v>76.31</c:v>
                </c:pt>
                <c:pt idx="2">
                  <c:v>73.62</c:v>
                </c:pt>
                <c:pt idx="3">
                  <c:v>92.47</c:v>
                </c:pt>
                <c:pt idx="4">
                  <c:v>94.35</c:v>
                </c:pt>
              </c:numCache>
            </c:numRef>
          </c:val>
          <c:extLst>
            <c:ext xmlns:c16="http://schemas.microsoft.com/office/drawing/2014/chart" uri="{C3380CC4-5D6E-409C-BE32-E72D297353CC}">
              <c16:uniqueId val="{00000000-BCA6-4D8C-82D3-52A624A42AD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47.61</c:v>
                </c:pt>
                <c:pt idx="1">
                  <c:v>52.69</c:v>
                </c:pt>
                <c:pt idx="2">
                  <c:v>59.45</c:v>
                </c:pt>
                <c:pt idx="3">
                  <c:v>68.13</c:v>
                </c:pt>
                <c:pt idx="4">
                  <c:v>69.14</c:v>
                </c:pt>
              </c:numCache>
            </c:numRef>
          </c:val>
          <c:smooth val="0"/>
          <c:extLst>
            <c:ext xmlns:c16="http://schemas.microsoft.com/office/drawing/2014/chart" uri="{C3380CC4-5D6E-409C-BE32-E72D297353CC}">
              <c16:uniqueId val="{00000001-BCA6-4D8C-82D3-52A624A42AD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formatCode="#,##0.00;&quot;△&quot;#,##0.00">
                  <c:v>0</c:v>
                </c:pt>
                <c:pt idx="1">
                  <c:v>54.91</c:v>
                </c:pt>
                <c:pt idx="2">
                  <c:v>52.44</c:v>
                </c:pt>
                <c:pt idx="3">
                  <c:v>76.010000000000005</c:v>
                </c:pt>
                <c:pt idx="4">
                  <c:v>87.85</c:v>
                </c:pt>
              </c:numCache>
            </c:numRef>
          </c:val>
          <c:extLst>
            <c:ext xmlns:c16="http://schemas.microsoft.com/office/drawing/2014/chart" uri="{C3380CC4-5D6E-409C-BE32-E72D297353CC}">
              <c16:uniqueId val="{00000000-35D2-48A6-A799-7964788F465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1092.22</c:v>
                </c:pt>
                <c:pt idx="1">
                  <c:v>998.38</c:v>
                </c:pt>
                <c:pt idx="2">
                  <c:v>925.32</c:v>
                </c:pt>
                <c:pt idx="3">
                  <c:v>932.94</c:v>
                </c:pt>
                <c:pt idx="4">
                  <c:v>930.09</c:v>
                </c:pt>
              </c:numCache>
            </c:numRef>
          </c:val>
          <c:smooth val="0"/>
          <c:extLst>
            <c:ext xmlns:c16="http://schemas.microsoft.com/office/drawing/2014/chart" uri="{C3380CC4-5D6E-409C-BE32-E72D297353CC}">
              <c16:uniqueId val="{00000001-35D2-48A6-A799-7964788F465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85.74</c:v>
                </c:pt>
                <c:pt idx="1">
                  <c:v>86.29</c:v>
                </c:pt>
                <c:pt idx="2">
                  <c:v>87.84</c:v>
                </c:pt>
                <c:pt idx="3">
                  <c:v>88.26</c:v>
                </c:pt>
                <c:pt idx="4">
                  <c:v>84.84</c:v>
                </c:pt>
              </c:numCache>
            </c:numRef>
          </c:val>
          <c:extLst>
            <c:ext xmlns:c16="http://schemas.microsoft.com/office/drawing/2014/chart" uri="{C3380CC4-5D6E-409C-BE32-E72D297353CC}">
              <c16:uniqueId val="{00000000-BD4B-46F1-91F1-C8DE67B2684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97.53</c:v>
                </c:pt>
                <c:pt idx="1">
                  <c:v>95.92</c:v>
                </c:pt>
                <c:pt idx="2">
                  <c:v>96.98</c:v>
                </c:pt>
                <c:pt idx="3">
                  <c:v>103.51</c:v>
                </c:pt>
                <c:pt idx="4">
                  <c:v>102.43</c:v>
                </c:pt>
              </c:numCache>
            </c:numRef>
          </c:val>
          <c:smooth val="0"/>
          <c:extLst>
            <c:ext xmlns:c16="http://schemas.microsoft.com/office/drawing/2014/chart" uri="{C3380CC4-5D6E-409C-BE32-E72D297353CC}">
              <c16:uniqueId val="{00000001-BD4B-46F1-91F1-C8DE67B2684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149.46</c:v>
                </c:pt>
                <c:pt idx="1">
                  <c:v>150.41</c:v>
                </c:pt>
                <c:pt idx="2">
                  <c:v>154.65</c:v>
                </c:pt>
                <c:pt idx="3">
                  <c:v>152.05000000000001</c:v>
                </c:pt>
                <c:pt idx="4">
                  <c:v>153.61000000000001</c:v>
                </c:pt>
              </c:numCache>
            </c:numRef>
          </c:val>
          <c:extLst>
            <c:ext xmlns:c16="http://schemas.microsoft.com/office/drawing/2014/chart" uri="{C3380CC4-5D6E-409C-BE32-E72D297353CC}">
              <c16:uniqueId val="{00000000-B6AE-4C7D-A83D-3A2C74BFE2A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155.83000000000001</c:v>
                </c:pt>
                <c:pt idx="1">
                  <c:v>156.75</c:v>
                </c:pt>
                <c:pt idx="2">
                  <c:v>153.54</c:v>
                </c:pt>
                <c:pt idx="3">
                  <c:v>151.82</c:v>
                </c:pt>
                <c:pt idx="4">
                  <c:v>155.12</c:v>
                </c:pt>
              </c:numCache>
            </c:numRef>
          </c:val>
          <c:smooth val="0"/>
          <c:extLst>
            <c:ext xmlns:c16="http://schemas.microsoft.com/office/drawing/2014/chart" uri="{C3380CC4-5D6E-409C-BE32-E72D297353CC}">
              <c16:uniqueId val="{00000001-B6AE-4C7D-A83D-3A2C74BFE2A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愛知県　常滑市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Bd2</v>
      </c>
      <c r="X8" s="39"/>
      <c r="Y8" s="39"/>
      <c r="Z8" s="39"/>
      <c r="AA8" s="39"/>
      <c r="AB8" s="39"/>
      <c r="AC8" s="39"/>
      <c r="AD8" s="40" t="str">
        <f>データ!$M$6</f>
        <v>非設置</v>
      </c>
      <c r="AE8" s="40"/>
      <c r="AF8" s="40"/>
      <c r="AG8" s="40"/>
      <c r="AH8" s="40"/>
      <c r="AI8" s="40"/>
      <c r="AJ8" s="40"/>
      <c r="AK8" s="3"/>
      <c r="AL8" s="41">
        <f>データ!S6</f>
        <v>58662</v>
      </c>
      <c r="AM8" s="41"/>
      <c r="AN8" s="41"/>
      <c r="AO8" s="41"/>
      <c r="AP8" s="41"/>
      <c r="AQ8" s="41"/>
      <c r="AR8" s="41"/>
      <c r="AS8" s="41"/>
      <c r="AT8" s="34">
        <f>データ!T6</f>
        <v>55.9</v>
      </c>
      <c r="AU8" s="34"/>
      <c r="AV8" s="34"/>
      <c r="AW8" s="34"/>
      <c r="AX8" s="34"/>
      <c r="AY8" s="34"/>
      <c r="AZ8" s="34"/>
      <c r="BA8" s="34"/>
      <c r="BB8" s="34">
        <f>データ!U6</f>
        <v>1049.4100000000001</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65.02</v>
      </c>
      <c r="J10" s="34"/>
      <c r="K10" s="34"/>
      <c r="L10" s="34"/>
      <c r="M10" s="34"/>
      <c r="N10" s="34"/>
      <c r="O10" s="34"/>
      <c r="P10" s="34">
        <f>データ!P6</f>
        <v>56.16</v>
      </c>
      <c r="Q10" s="34"/>
      <c r="R10" s="34"/>
      <c r="S10" s="34"/>
      <c r="T10" s="34"/>
      <c r="U10" s="34"/>
      <c r="V10" s="34"/>
      <c r="W10" s="34">
        <f>データ!Q6</f>
        <v>92.51</v>
      </c>
      <c r="X10" s="34"/>
      <c r="Y10" s="34"/>
      <c r="Z10" s="34"/>
      <c r="AA10" s="34"/>
      <c r="AB10" s="34"/>
      <c r="AC10" s="34"/>
      <c r="AD10" s="41">
        <f>データ!R6</f>
        <v>1705</v>
      </c>
      <c r="AE10" s="41"/>
      <c r="AF10" s="41"/>
      <c r="AG10" s="41"/>
      <c r="AH10" s="41"/>
      <c r="AI10" s="41"/>
      <c r="AJ10" s="41"/>
      <c r="AK10" s="2"/>
      <c r="AL10" s="41">
        <f>データ!V6</f>
        <v>32929</v>
      </c>
      <c r="AM10" s="41"/>
      <c r="AN10" s="41"/>
      <c r="AO10" s="41"/>
      <c r="AP10" s="41"/>
      <c r="AQ10" s="41"/>
      <c r="AR10" s="41"/>
      <c r="AS10" s="41"/>
      <c r="AT10" s="34">
        <f>データ!W6</f>
        <v>11.89</v>
      </c>
      <c r="AU10" s="34"/>
      <c r="AV10" s="34"/>
      <c r="AW10" s="34"/>
      <c r="AX10" s="34"/>
      <c r="AY10" s="34"/>
      <c r="AZ10" s="34"/>
      <c r="BA10" s="34"/>
      <c r="BB10" s="34">
        <f>データ!X6</f>
        <v>2769.47</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JlKtzTkmOc4Fu5N64pT0rn3p0f3QoToAqtg756jNHas4igmX2erj6JNbUfAvYNt3SA1oPffeV8sv80OZ3Jaopg==" saltValue="qxN1oZcQNNlZOuk4sBY9D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232165</v>
      </c>
      <c r="D6" s="19">
        <f t="shared" si="3"/>
        <v>46</v>
      </c>
      <c r="E6" s="19">
        <f t="shared" si="3"/>
        <v>17</v>
      </c>
      <c r="F6" s="19">
        <f t="shared" si="3"/>
        <v>1</v>
      </c>
      <c r="G6" s="19">
        <f t="shared" si="3"/>
        <v>0</v>
      </c>
      <c r="H6" s="19" t="str">
        <f t="shared" si="3"/>
        <v>愛知県　常滑市</v>
      </c>
      <c r="I6" s="19" t="str">
        <f t="shared" si="3"/>
        <v>法適用</v>
      </c>
      <c r="J6" s="19" t="str">
        <f t="shared" si="3"/>
        <v>下水道事業</v>
      </c>
      <c r="K6" s="19" t="str">
        <f t="shared" si="3"/>
        <v>公共下水道</v>
      </c>
      <c r="L6" s="19" t="str">
        <f t="shared" si="3"/>
        <v>Bd2</v>
      </c>
      <c r="M6" s="19" t="str">
        <f t="shared" si="3"/>
        <v>非設置</v>
      </c>
      <c r="N6" s="20" t="str">
        <f t="shared" si="3"/>
        <v>-</v>
      </c>
      <c r="O6" s="20">
        <f t="shared" si="3"/>
        <v>65.02</v>
      </c>
      <c r="P6" s="20">
        <f t="shared" si="3"/>
        <v>56.16</v>
      </c>
      <c r="Q6" s="20">
        <f t="shared" si="3"/>
        <v>92.51</v>
      </c>
      <c r="R6" s="20">
        <f t="shared" si="3"/>
        <v>1705</v>
      </c>
      <c r="S6" s="20">
        <f t="shared" si="3"/>
        <v>58662</v>
      </c>
      <c r="T6" s="20">
        <f t="shared" si="3"/>
        <v>55.9</v>
      </c>
      <c r="U6" s="20">
        <f t="shared" si="3"/>
        <v>1049.4100000000001</v>
      </c>
      <c r="V6" s="20">
        <f t="shared" si="3"/>
        <v>32929</v>
      </c>
      <c r="W6" s="20">
        <f t="shared" si="3"/>
        <v>11.89</v>
      </c>
      <c r="X6" s="20">
        <f t="shared" si="3"/>
        <v>2769.47</v>
      </c>
      <c r="Y6" s="21">
        <f>IF(Y7="",NA(),Y7)</f>
        <v>124.92</v>
      </c>
      <c r="Z6" s="21">
        <f t="shared" ref="Z6:AH6" si="4">IF(Z7="",NA(),Z7)</f>
        <v>111.37</v>
      </c>
      <c r="AA6" s="21">
        <f t="shared" si="4"/>
        <v>108.74</v>
      </c>
      <c r="AB6" s="21">
        <f t="shared" si="4"/>
        <v>109.67</v>
      </c>
      <c r="AC6" s="21">
        <f t="shared" si="4"/>
        <v>109.14</v>
      </c>
      <c r="AD6" s="21">
        <f t="shared" si="4"/>
        <v>109.91</v>
      </c>
      <c r="AE6" s="21">
        <f t="shared" si="4"/>
        <v>108.61</v>
      </c>
      <c r="AF6" s="21">
        <f t="shared" si="4"/>
        <v>109.58</v>
      </c>
      <c r="AG6" s="21">
        <f t="shared" si="4"/>
        <v>107.74</v>
      </c>
      <c r="AH6" s="21">
        <f t="shared" si="4"/>
        <v>106.7</v>
      </c>
      <c r="AI6" s="20" t="str">
        <f>IF(AI7="","",IF(AI7="-","【-】","【"&amp;SUBSTITUTE(TEXT(AI7,"#,##0.00"),"-","△")&amp;"】"))</f>
        <v>【105.36】</v>
      </c>
      <c r="AJ6" s="20">
        <f>IF(AJ7="",NA(),AJ7)</f>
        <v>0</v>
      </c>
      <c r="AK6" s="20">
        <f t="shared" ref="AK6:AS6" si="5">IF(AK7="",NA(),AK7)</f>
        <v>0</v>
      </c>
      <c r="AL6" s="20">
        <f t="shared" si="5"/>
        <v>0</v>
      </c>
      <c r="AM6" s="20">
        <f t="shared" si="5"/>
        <v>0</v>
      </c>
      <c r="AN6" s="20">
        <f t="shared" si="5"/>
        <v>0</v>
      </c>
      <c r="AO6" s="21">
        <f t="shared" si="5"/>
        <v>9.42</v>
      </c>
      <c r="AP6" s="21">
        <f t="shared" si="5"/>
        <v>11.49</v>
      </c>
      <c r="AQ6" s="21">
        <f t="shared" si="5"/>
        <v>5.35</v>
      </c>
      <c r="AR6" s="21">
        <f t="shared" si="5"/>
        <v>6.17</v>
      </c>
      <c r="AS6" s="20">
        <f t="shared" si="5"/>
        <v>0</v>
      </c>
      <c r="AT6" s="20" t="str">
        <f>IF(AT7="","",IF(AT7="-","【-】","【"&amp;SUBSTITUTE(TEXT(AT7,"#,##0.00"),"-","△")&amp;"】"))</f>
        <v>【3.12】</v>
      </c>
      <c r="AU6" s="21">
        <f>IF(AU7="",NA(),AU7)</f>
        <v>82.5</v>
      </c>
      <c r="AV6" s="21">
        <f t="shared" ref="AV6:BD6" si="6">IF(AV7="",NA(),AV7)</f>
        <v>76.31</v>
      </c>
      <c r="AW6" s="21">
        <f t="shared" si="6"/>
        <v>73.62</v>
      </c>
      <c r="AX6" s="21">
        <f t="shared" si="6"/>
        <v>92.47</v>
      </c>
      <c r="AY6" s="21">
        <f t="shared" si="6"/>
        <v>94.35</v>
      </c>
      <c r="AZ6" s="21">
        <f t="shared" si="6"/>
        <v>47.61</v>
      </c>
      <c r="BA6" s="21">
        <f t="shared" si="6"/>
        <v>52.69</v>
      </c>
      <c r="BB6" s="21">
        <f t="shared" si="6"/>
        <v>59.45</v>
      </c>
      <c r="BC6" s="21">
        <f t="shared" si="6"/>
        <v>68.13</v>
      </c>
      <c r="BD6" s="21">
        <f t="shared" si="6"/>
        <v>69.14</v>
      </c>
      <c r="BE6" s="20" t="str">
        <f>IF(BE7="","",IF(BE7="-","【-】","【"&amp;SUBSTITUTE(TEXT(BE7,"#,##0.00"),"-","△")&amp;"】"))</f>
        <v>【82.75】</v>
      </c>
      <c r="BF6" s="20">
        <f>IF(BF7="",NA(),BF7)</f>
        <v>0</v>
      </c>
      <c r="BG6" s="21">
        <f t="shared" ref="BG6:BO6" si="7">IF(BG7="",NA(),BG7)</f>
        <v>54.91</v>
      </c>
      <c r="BH6" s="21">
        <f t="shared" si="7"/>
        <v>52.44</v>
      </c>
      <c r="BI6" s="21">
        <f t="shared" si="7"/>
        <v>76.010000000000005</v>
      </c>
      <c r="BJ6" s="21">
        <f t="shared" si="7"/>
        <v>87.85</v>
      </c>
      <c r="BK6" s="21">
        <f t="shared" si="7"/>
        <v>1092.22</v>
      </c>
      <c r="BL6" s="21">
        <f t="shared" si="7"/>
        <v>998.38</v>
      </c>
      <c r="BM6" s="21">
        <f t="shared" si="7"/>
        <v>925.32</v>
      </c>
      <c r="BN6" s="21">
        <f t="shared" si="7"/>
        <v>932.94</v>
      </c>
      <c r="BO6" s="21">
        <f t="shared" si="7"/>
        <v>930.09</v>
      </c>
      <c r="BP6" s="20" t="str">
        <f>IF(BP7="","",IF(BP7="-","【-】","【"&amp;SUBSTITUTE(TEXT(BP7,"#,##0.00"),"-","△")&amp;"】"))</f>
        <v>【602.56】</v>
      </c>
      <c r="BQ6" s="21">
        <f>IF(BQ7="",NA(),BQ7)</f>
        <v>85.74</v>
      </c>
      <c r="BR6" s="21">
        <f t="shared" ref="BR6:BZ6" si="8">IF(BR7="",NA(),BR7)</f>
        <v>86.29</v>
      </c>
      <c r="BS6" s="21">
        <f t="shared" si="8"/>
        <v>87.84</v>
      </c>
      <c r="BT6" s="21">
        <f t="shared" si="8"/>
        <v>88.26</v>
      </c>
      <c r="BU6" s="21">
        <f t="shared" si="8"/>
        <v>84.84</v>
      </c>
      <c r="BV6" s="21">
        <f t="shared" si="8"/>
        <v>97.53</v>
      </c>
      <c r="BW6" s="21">
        <f t="shared" si="8"/>
        <v>95.92</v>
      </c>
      <c r="BX6" s="21">
        <f t="shared" si="8"/>
        <v>96.98</v>
      </c>
      <c r="BY6" s="21">
        <f t="shared" si="8"/>
        <v>103.51</v>
      </c>
      <c r="BZ6" s="21">
        <f t="shared" si="8"/>
        <v>102.43</v>
      </c>
      <c r="CA6" s="20" t="str">
        <f>IF(CA7="","",IF(CA7="-","【-】","【"&amp;SUBSTITUTE(TEXT(CA7,"#,##0.00"),"-","△")&amp;"】"))</f>
        <v>【97.94】</v>
      </c>
      <c r="CB6" s="21">
        <f>IF(CB7="",NA(),CB7)</f>
        <v>149.46</v>
      </c>
      <c r="CC6" s="21">
        <f t="shared" ref="CC6:CK6" si="9">IF(CC7="",NA(),CC7)</f>
        <v>150.41</v>
      </c>
      <c r="CD6" s="21">
        <f t="shared" si="9"/>
        <v>154.65</v>
      </c>
      <c r="CE6" s="21">
        <f t="shared" si="9"/>
        <v>152.05000000000001</v>
      </c>
      <c r="CF6" s="21">
        <f t="shared" si="9"/>
        <v>153.61000000000001</v>
      </c>
      <c r="CG6" s="21">
        <f t="shared" si="9"/>
        <v>155.83000000000001</v>
      </c>
      <c r="CH6" s="21">
        <f t="shared" si="9"/>
        <v>156.75</v>
      </c>
      <c r="CI6" s="21">
        <f t="shared" si="9"/>
        <v>153.54</v>
      </c>
      <c r="CJ6" s="21">
        <f t="shared" si="9"/>
        <v>151.82</v>
      </c>
      <c r="CK6" s="21">
        <f t="shared" si="9"/>
        <v>155.12</v>
      </c>
      <c r="CL6" s="20" t="str">
        <f>IF(CL7="","",IF(CL7="-","【-】","【"&amp;SUBSTITUTE(TEXT(CL7,"#,##0.00"),"-","△")&amp;"】"))</f>
        <v>【140.98】</v>
      </c>
      <c r="CM6" s="21">
        <f>IF(CM7="",NA(),CM7)</f>
        <v>63.27</v>
      </c>
      <c r="CN6" s="21">
        <f t="shared" ref="CN6:CV6" si="10">IF(CN7="",NA(),CN7)</f>
        <v>66.28</v>
      </c>
      <c r="CO6" s="21">
        <f t="shared" si="10"/>
        <v>68.349999999999994</v>
      </c>
      <c r="CP6" s="21">
        <f t="shared" si="10"/>
        <v>49.42</v>
      </c>
      <c r="CQ6" s="21">
        <f t="shared" si="10"/>
        <v>52.72</v>
      </c>
      <c r="CR6" s="21">
        <f t="shared" si="10"/>
        <v>61.51</v>
      </c>
      <c r="CS6" s="21">
        <f t="shared" si="10"/>
        <v>51.2</v>
      </c>
      <c r="CT6" s="21">
        <f t="shared" si="10"/>
        <v>57.32</v>
      </c>
      <c r="CU6" s="21">
        <f t="shared" si="10"/>
        <v>51.61</v>
      </c>
      <c r="CV6" s="21">
        <f t="shared" si="10"/>
        <v>49.57</v>
      </c>
      <c r="CW6" s="20" t="str">
        <f>IF(CW7="","",IF(CW7="-","【-】","【"&amp;SUBSTITUTE(TEXT(CW7,"#,##0.00"),"-","△")&amp;"】"))</f>
        <v>【60.13】</v>
      </c>
      <c r="CX6" s="21">
        <f>IF(CX7="",NA(),CX7)</f>
        <v>69.31</v>
      </c>
      <c r="CY6" s="21">
        <f t="shared" ref="CY6:DG6" si="11">IF(CY7="",NA(),CY7)</f>
        <v>71.56</v>
      </c>
      <c r="CZ6" s="21">
        <f t="shared" si="11"/>
        <v>73.91</v>
      </c>
      <c r="DA6" s="21">
        <f t="shared" si="11"/>
        <v>75.59</v>
      </c>
      <c r="DB6" s="21">
        <f t="shared" si="11"/>
        <v>77.27</v>
      </c>
      <c r="DC6" s="21">
        <f t="shared" si="11"/>
        <v>85.82</v>
      </c>
      <c r="DD6" s="21">
        <f t="shared" si="11"/>
        <v>85.03</v>
      </c>
      <c r="DE6" s="21">
        <f t="shared" si="11"/>
        <v>85.96</v>
      </c>
      <c r="DF6" s="21">
        <f t="shared" si="11"/>
        <v>85.14</v>
      </c>
      <c r="DG6" s="21">
        <f t="shared" si="11"/>
        <v>82.99</v>
      </c>
      <c r="DH6" s="20" t="str">
        <f>IF(DH7="","",IF(DH7="-","【-】","【"&amp;SUBSTITUTE(TEXT(DH7,"#,##0.00"),"-","△")&amp;"】"))</f>
        <v>【96.00】</v>
      </c>
      <c r="DI6" s="21">
        <f>IF(DI7="",NA(),DI7)</f>
        <v>3.36</v>
      </c>
      <c r="DJ6" s="21">
        <f t="shared" ref="DJ6:DR6" si="12">IF(DJ7="",NA(),DJ7)</f>
        <v>6.56</v>
      </c>
      <c r="DK6" s="21">
        <f t="shared" si="12"/>
        <v>9.16</v>
      </c>
      <c r="DL6" s="21">
        <f t="shared" si="12"/>
        <v>12.25</v>
      </c>
      <c r="DM6" s="21">
        <f t="shared" si="12"/>
        <v>15.25</v>
      </c>
      <c r="DN6" s="21">
        <f t="shared" si="12"/>
        <v>15.29</v>
      </c>
      <c r="DO6" s="21">
        <f t="shared" si="12"/>
        <v>17.809999999999999</v>
      </c>
      <c r="DP6" s="21">
        <f t="shared" si="12"/>
        <v>19.96</v>
      </c>
      <c r="DQ6" s="21">
        <f t="shared" si="12"/>
        <v>19.12</v>
      </c>
      <c r="DR6" s="21">
        <f t="shared" si="12"/>
        <v>20.25</v>
      </c>
      <c r="DS6" s="20" t="str">
        <f>IF(DS7="","",IF(DS7="-","【-】","【"&amp;SUBSTITUTE(TEXT(DS7,"#,##0.00"),"-","△")&amp;"】"))</f>
        <v>【42.20】</v>
      </c>
      <c r="DT6" s="20">
        <f>IF(DT7="",NA(),DT7)</f>
        <v>0</v>
      </c>
      <c r="DU6" s="20">
        <f t="shared" ref="DU6:EC6" si="13">IF(DU7="",NA(),DU7)</f>
        <v>0</v>
      </c>
      <c r="DV6" s="20">
        <f t="shared" si="13"/>
        <v>0</v>
      </c>
      <c r="DW6" s="20">
        <f t="shared" si="13"/>
        <v>0</v>
      </c>
      <c r="DX6" s="20">
        <f t="shared" si="13"/>
        <v>0</v>
      </c>
      <c r="DY6" s="21">
        <f t="shared" si="13"/>
        <v>0.11</v>
      </c>
      <c r="DZ6" s="21">
        <f t="shared" si="13"/>
        <v>0.64</v>
      </c>
      <c r="EA6" s="21">
        <f t="shared" si="13"/>
        <v>0.83</v>
      </c>
      <c r="EB6" s="21">
        <f t="shared" si="13"/>
        <v>1.54</v>
      </c>
      <c r="EC6" s="21">
        <f t="shared" si="13"/>
        <v>1.3</v>
      </c>
      <c r="ED6" s="20" t="str">
        <f>IF(ED7="","",IF(ED7="-","【-】","【"&amp;SUBSTITUTE(TEXT(ED7,"#,##0.00"),"-","△")&amp;"】"))</f>
        <v>【9.46】</v>
      </c>
      <c r="EE6" s="21">
        <f>IF(EE7="",NA(),EE7)</f>
        <v>0.06</v>
      </c>
      <c r="EF6" s="21">
        <f t="shared" ref="EF6:EN6" si="14">IF(EF7="",NA(),EF7)</f>
        <v>0.17</v>
      </c>
      <c r="EG6" s="21">
        <f t="shared" si="14"/>
        <v>0.05</v>
      </c>
      <c r="EH6" s="21">
        <f t="shared" si="14"/>
        <v>0.06</v>
      </c>
      <c r="EI6" s="21">
        <f t="shared" si="14"/>
        <v>0.05</v>
      </c>
      <c r="EJ6" s="21">
        <f t="shared" si="14"/>
        <v>0.15</v>
      </c>
      <c r="EK6" s="21">
        <f t="shared" si="14"/>
        <v>0.06</v>
      </c>
      <c r="EL6" s="21">
        <f t="shared" si="14"/>
        <v>0.09</v>
      </c>
      <c r="EM6" s="21">
        <f t="shared" si="14"/>
        <v>0.16</v>
      </c>
      <c r="EN6" s="21">
        <f t="shared" si="14"/>
        <v>0.1</v>
      </c>
      <c r="EO6" s="20" t="str">
        <f>IF(EO7="","",IF(EO7="-","【-】","【"&amp;SUBSTITUTE(TEXT(EO7,"#,##0.00"),"-","△")&amp;"】"))</f>
        <v>【0.19】</v>
      </c>
    </row>
    <row r="7" spans="1:148" s="22" customFormat="1" x14ac:dyDescent="0.2">
      <c r="A7" s="14"/>
      <c r="B7" s="23">
        <v>2024</v>
      </c>
      <c r="C7" s="23">
        <v>232165</v>
      </c>
      <c r="D7" s="23">
        <v>46</v>
      </c>
      <c r="E7" s="23">
        <v>17</v>
      </c>
      <c r="F7" s="23">
        <v>1</v>
      </c>
      <c r="G7" s="23">
        <v>0</v>
      </c>
      <c r="H7" s="23" t="s">
        <v>96</v>
      </c>
      <c r="I7" s="23" t="s">
        <v>97</v>
      </c>
      <c r="J7" s="23" t="s">
        <v>98</v>
      </c>
      <c r="K7" s="23" t="s">
        <v>99</v>
      </c>
      <c r="L7" s="23" t="s">
        <v>100</v>
      </c>
      <c r="M7" s="23" t="s">
        <v>101</v>
      </c>
      <c r="N7" s="24" t="s">
        <v>102</v>
      </c>
      <c r="O7" s="24">
        <v>65.02</v>
      </c>
      <c r="P7" s="24">
        <v>56.16</v>
      </c>
      <c r="Q7" s="24">
        <v>92.51</v>
      </c>
      <c r="R7" s="24">
        <v>1705</v>
      </c>
      <c r="S7" s="24">
        <v>58662</v>
      </c>
      <c r="T7" s="24">
        <v>55.9</v>
      </c>
      <c r="U7" s="24">
        <v>1049.4100000000001</v>
      </c>
      <c r="V7" s="24">
        <v>32929</v>
      </c>
      <c r="W7" s="24">
        <v>11.89</v>
      </c>
      <c r="X7" s="24">
        <v>2769.47</v>
      </c>
      <c r="Y7" s="24">
        <v>124.92</v>
      </c>
      <c r="Z7" s="24">
        <v>111.37</v>
      </c>
      <c r="AA7" s="24">
        <v>108.74</v>
      </c>
      <c r="AB7" s="24">
        <v>109.67</v>
      </c>
      <c r="AC7" s="24">
        <v>109.14</v>
      </c>
      <c r="AD7" s="24">
        <v>109.91</v>
      </c>
      <c r="AE7" s="24">
        <v>108.61</v>
      </c>
      <c r="AF7" s="24">
        <v>109.58</v>
      </c>
      <c r="AG7" s="24">
        <v>107.74</v>
      </c>
      <c r="AH7" s="24">
        <v>106.7</v>
      </c>
      <c r="AI7" s="24">
        <v>105.36</v>
      </c>
      <c r="AJ7" s="24">
        <v>0</v>
      </c>
      <c r="AK7" s="24">
        <v>0</v>
      </c>
      <c r="AL7" s="24">
        <v>0</v>
      </c>
      <c r="AM7" s="24">
        <v>0</v>
      </c>
      <c r="AN7" s="24">
        <v>0</v>
      </c>
      <c r="AO7" s="24">
        <v>9.42</v>
      </c>
      <c r="AP7" s="24">
        <v>11.49</v>
      </c>
      <c r="AQ7" s="24">
        <v>5.35</v>
      </c>
      <c r="AR7" s="24">
        <v>6.17</v>
      </c>
      <c r="AS7" s="24">
        <v>0</v>
      </c>
      <c r="AT7" s="24">
        <v>3.12</v>
      </c>
      <c r="AU7" s="24">
        <v>82.5</v>
      </c>
      <c r="AV7" s="24">
        <v>76.31</v>
      </c>
      <c r="AW7" s="24">
        <v>73.62</v>
      </c>
      <c r="AX7" s="24">
        <v>92.47</v>
      </c>
      <c r="AY7" s="24">
        <v>94.35</v>
      </c>
      <c r="AZ7" s="24">
        <v>47.61</v>
      </c>
      <c r="BA7" s="24">
        <v>52.69</v>
      </c>
      <c r="BB7" s="24">
        <v>59.45</v>
      </c>
      <c r="BC7" s="24">
        <v>68.13</v>
      </c>
      <c r="BD7" s="24">
        <v>69.14</v>
      </c>
      <c r="BE7" s="24">
        <v>82.75</v>
      </c>
      <c r="BF7" s="24">
        <v>0</v>
      </c>
      <c r="BG7" s="24">
        <v>54.91</v>
      </c>
      <c r="BH7" s="24">
        <v>52.44</v>
      </c>
      <c r="BI7" s="24">
        <v>76.010000000000005</v>
      </c>
      <c r="BJ7" s="24">
        <v>87.85</v>
      </c>
      <c r="BK7" s="24">
        <v>1092.22</v>
      </c>
      <c r="BL7" s="24">
        <v>998.38</v>
      </c>
      <c r="BM7" s="24">
        <v>925.32</v>
      </c>
      <c r="BN7" s="24">
        <v>932.94</v>
      </c>
      <c r="BO7" s="24">
        <v>930.09</v>
      </c>
      <c r="BP7" s="24">
        <v>602.55999999999995</v>
      </c>
      <c r="BQ7" s="24">
        <v>85.74</v>
      </c>
      <c r="BR7" s="24">
        <v>86.29</v>
      </c>
      <c r="BS7" s="24">
        <v>87.84</v>
      </c>
      <c r="BT7" s="24">
        <v>88.26</v>
      </c>
      <c r="BU7" s="24">
        <v>84.84</v>
      </c>
      <c r="BV7" s="24">
        <v>97.53</v>
      </c>
      <c r="BW7" s="24">
        <v>95.92</v>
      </c>
      <c r="BX7" s="24">
        <v>96.98</v>
      </c>
      <c r="BY7" s="24">
        <v>103.51</v>
      </c>
      <c r="BZ7" s="24">
        <v>102.43</v>
      </c>
      <c r="CA7" s="24">
        <v>97.94</v>
      </c>
      <c r="CB7" s="24">
        <v>149.46</v>
      </c>
      <c r="CC7" s="24">
        <v>150.41</v>
      </c>
      <c r="CD7" s="24">
        <v>154.65</v>
      </c>
      <c r="CE7" s="24">
        <v>152.05000000000001</v>
      </c>
      <c r="CF7" s="24">
        <v>153.61000000000001</v>
      </c>
      <c r="CG7" s="24">
        <v>155.83000000000001</v>
      </c>
      <c r="CH7" s="24">
        <v>156.75</v>
      </c>
      <c r="CI7" s="24">
        <v>153.54</v>
      </c>
      <c r="CJ7" s="24">
        <v>151.82</v>
      </c>
      <c r="CK7" s="24">
        <v>155.12</v>
      </c>
      <c r="CL7" s="24">
        <v>140.97999999999999</v>
      </c>
      <c r="CM7" s="24">
        <v>63.27</v>
      </c>
      <c r="CN7" s="24">
        <v>66.28</v>
      </c>
      <c r="CO7" s="24">
        <v>68.349999999999994</v>
      </c>
      <c r="CP7" s="24">
        <v>49.42</v>
      </c>
      <c r="CQ7" s="24">
        <v>52.72</v>
      </c>
      <c r="CR7" s="24">
        <v>61.51</v>
      </c>
      <c r="CS7" s="24">
        <v>51.2</v>
      </c>
      <c r="CT7" s="24">
        <v>57.32</v>
      </c>
      <c r="CU7" s="24">
        <v>51.61</v>
      </c>
      <c r="CV7" s="24">
        <v>49.57</v>
      </c>
      <c r="CW7" s="24">
        <v>60.13</v>
      </c>
      <c r="CX7" s="24">
        <v>69.31</v>
      </c>
      <c r="CY7" s="24">
        <v>71.56</v>
      </c>
      <c r="CZ7" s="24">
        <v>73.91</v>
      </c>
      <c r="DA7" s="24">
        <v>75.59</v>
      </c>
      <c r="DB7" s="24">
        <v>77.27</v>
      </c>
      <c r="DC7" s="24">
        <v>85.82</v>
      </c>
      <c r="DD7" s="24">
        <v>85.03</v>
      </c>
      <c r="DE7" s="24">
        <v>85.96</v>
      </c>
      <c r="DF7" s="24">
        <v>85.14</v>
      </c>
      <c r="DG7" s="24">
        <v>82.99</v>
      </c>
      <c r="DH7" s="24">
        <v>96</v>
      </c>
      <c r="DI7" s="24">
        <v>3.36</v>
      </c>
      <c r="DJ7" s="24">
        <v>6.56</v>
      </c>
      <c r="DK7" s="24">
        <v>9.16</v>
      </c>
      <c r="DL7" s="24">
        <v>12.25</v>
      </c>
      <c r="DM7" s="24">
        <v>15.25</v>
      </c>
      <c r="DN7" s="24">
        <v>15.29</v>
      </c>
      <c r="DO7" s="24">
        <v>17.809999999999999</v>
      </c>
      <c r="DP7" s="24">
        <v>19.96</v>
      </c>
      <c r="DQ7" s="24">
        <v>19.12</v>
      </c>
      <c r="DR7" s="24">
        <v>20.25</v>
      </c>
      <c r="DS7" s="24">
        <v>42.2</v>
      </c>
      <c r="DT7" s="24">
        <v>0</v>
      </c>
      <c r="DU7" s="24">
        <v>0</v>
      </c>
      <c r="DV7" s="24">
        <v>0</v>
      </c>
      <c r="DW7" s="24">
        <v>0</v>
      </c>
      <c r="DX7" s="24">
        <v>0</v>
      </c>
      <c r="DY7" s="24">
        <v>0.11</v>
      </c>
      <c r="DZ7" s="24">
        <v>0.64</v>
      </c>
      <c r="EA7" s="24">
        <v>0.83</v>
      </c>
      <c r="EB7" s="24">
        <v>1.54</v>
      </c>
      <c r="EC7" s="24">
        <v>1.3</v>
      </c>
      <c r="ED7" s="24">
        <v>9.4600000000000009</v>
      </c>
      <c r="EE7" s="24">
        <v>0.06</v>
      </c>
      <c r="EF7" s="24">
        <v>0.17</v>
      </c>
      <c r="EG7" s="24">
        <v>0.05</v>
      </c>
      <c r="EH7" s="24">
        <v>0.06</v>
      </c>
      <c r="EI7" s="24">
        <v>0.05</v>
      </c>
      <c r="EJ7" s="24">
        <v>0.15</v>
      </c>
      <c r="EK7" s="24">
        <v>0.06</v>
      </c>
      <c r="EL7" s="24">
        <v>0.09</v>
      </c>
      <c r="EM7" s="24">
        <v>0.16</v>
      </c>
      <c r="EN7" s="24">
        <v>0.1</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2026-02-13T02:11:01Z</cp:lastPrinted>
  <dcterms:created xsi:type="dcterms:W3CDTF">2025-12-23T06:01:59Z</dcterms:created>
  <dcterms:modified xsi:type="dcterms:W3CDTF">2026-02-13T02:37:50Z</dcterms:modified>
  <cp:category/>
</cp:coreProperties>
</file>