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1D567A43-8160-4348-A708-961243890B70}" xr6:coauthVersionLast="47" xr6:coauthVersionMax="47" xr10:uidLastSave="{00000000-0000-0000-0000-000000000000}"/>
  <workbookProtection workbookAlgorithmName="SHA-512" workbookHashValue="YHSTKk9twDClNHM2jatYXdWTcGtMCXMnvRKjXwxqrlcGonipq8kCJ+atzMOq7ESoGl97HGVqu54Z5tPGC9s3+g==" workbookSaltValue="uPI9uX3PIYFHFbKuQUyNe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AT10" i="4"/>
  <c r="AL10"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<sst xmlns="http://schemas.openxmlformats.org/spreadsheetml/2006/main" count="236" uniqueCount="115">
  <si>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</si>
  <si>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</si>
  <si>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</si>
  <si>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</si>
  <si>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</si>
  <si>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</si>
  <si>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</si>
  <si>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</si>
  <si>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</si>
  <si>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</si>
  <si>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</si>
  <si>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</si>
  <si>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</si>
  <si>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</si>
  <si>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</si>
  <si>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</si>
  <si>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</si>
  <si>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</si>
  <si>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</si>
  <si>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</si>
  <si>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</si>
  <si>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</si>
  <si>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</si>
  <si>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</si>
  <si>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</si>
  <si>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</si>
  <si>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</si>
  <si>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</si>
  <si>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</si>
  <si>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</si>
  <si>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</si>
  <si>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</si>
  <si>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</si>
  <si>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</si>
  <si>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</si>
  <si>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</si>
  <si>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</si>
  <si>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</si>
  <si>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</si>
  <si>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</si>
  <si>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</si>
  <si>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</si>
  <si>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</si>
  <si>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</si>
  <si>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</si>
  <si>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</si>
  <si>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</si>
  <si>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</si>
  <si>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</si>
  <si>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</si>
  <si>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</si>
  <si>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</si>
  <si>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</si>
  <si>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</si>
  <si>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</si>
  <si>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</si>
  <si>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</si>
  <si>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</si>
  <si>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</si>
  <si>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</si>
  <si>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</si>
  <si>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</si>
  <si>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</si>
  <si>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</si>
  <si>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</si>
  <si>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</si>
  <si>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</si>
  <si>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</si>
  <si>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</si>
  <si>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</si>
  <si>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</si>
  <si>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</si>
  <si>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</si>
  <si>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</si>
  <si>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</si>
  <si>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</si>
  <si>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</si>
  <si>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</si>
  <si>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</si>
  <si>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</si>
  <si>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</si>
  <si>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</si>
  <si>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</si>
  <si>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</si>
  <si>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</si>
  <si>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</si>
  <si>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</si>
  <si>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</si>
  <si>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</si>
  <si>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</si>
  <si>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</si>
  <si>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</si>
  <si>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</si>
  <si>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</si>
  <si>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</si>
  <si>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</si>
  <si>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稲沢市</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</si>
  <si>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</si>
  <si>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</si>
  <si>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</si>
  <si>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</si>
  <si>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</si>
  <si>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</si>
  <si>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</si>
  <si>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</si>
  <si>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</si>
  <si>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</si>
  <si>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</si>
  <si>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</si>
  <si>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</si>
  <si>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</si>
  <si>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</si>
  <si>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①有形固定資産減価償却率は、比較的新しい管渠であり、更新等を行っていないため年々上昇している。全国平均と比べると低いが、類似団体と比べると高くなった。
　しかし、今後は管渠の老朽化が進むため、将来の管渠更新に備え、ストックマネジメント計画に基づき、更新計画の策定、更新財源の確保について検討していく必要がある。</t>
    <phoneticPr fontId="4"/>
  </si>
  <si>
    <r>
      <rPr>
        <sz val="11"/>
        <rFont val="ＭＳ ゴシック"/>
        <family val="3"/>
        <charset val="128"/>
      </rPr>
      <t>　①経常収支比率は、103.07％で100％を上回り収支が黒字であることが示されている。これは一般会計からの繰入れが増加し経常収益が増加した一方、企業債の償還により、企業債利息が抑えられたためである。</t>
    </r>
    <r>
      <rPr>
        <sz val="11"/>
        <color rgb="FFFF0000"/>
        <rFont val="ＭＳ ゴシック"/>
        <family val="3"/>
        <charset val="128"/>
      </rPr>
      <t xml:space="preserve">
</t>
    </r>
    <r>
      <rPr>
        <sz val="11"/>
        <rFont val="ＭＳ ゴシック"/>
        <family val="3"/>
        <charset val="128"/>
      </rPr>
      <t>　④企業債残高対事業規模比率は、企業債を主な投資財源としていることから、類似団体・全国平均に比べ、事業規模に対し、企業債残高の割合が高くなっている状況である。
　このため、今後新規の企業債借入額は原則として償還額の範囲内とすることにより、企業債残高の削減に一層努めたい。
　⑤経費回収率は、前年度からわずかに低下しており、現状は公費負担分を考慮しない経費回収率は約45％と、全経費を下水道使用料で賄えておらず、不足分の約55％を一般会計から繰り入れている状況である。</t>
    </r>
    <r>
      <rPr>
        <sz val="11"/>
        <color rgb="FFFF0000"/>
        <rFont val="ＭＳ ゴシック"/>
        <family val="3"/>
        <charset val="128"/>
      </rPr>
      <t xml:space="preserve">
　</t>
    </r>
    <r>
      <rPr>
        <sz val="11"/>
        <rFont val="ＭＳ ゴシック"/>
        <family val="3"/>
        <charset val="128"/>
      </rPr>
      <t>⑧水洗化率は前年度に比べ上昇したが、類似団体・全国平均より低いため、今後も接続ＰＲなどにより水洗化率向上に努めていく。
　今後は、水洗化率の向上、投資規模・料金水準の見直しを行い、適切に事業運営を行う必要がある。</t>
    </r>
    <rPh sb="47" eb="49">
      <t>イッパン</t>
    </rPh>
    <rPh sb="49" eb="51">
      <t>カイケイ</t>
    </rPh>
    <rPh sb="54" eb="56">
      <t>クリイ</t>
    </rPh>
    <rPh sb="58" eb="60">
      <t>ゾウカ</t>
    </rPh>
    <rPh sb="61" eb="63">
      <t>ケイジョウ</t>
    </rPh>
    <rPh sb="63" eb="65">
      <t>シュウエキ</t>
    </rPh>
    <rPh sb="66" eb="68">
      <t>ゾウカ</t>
    </rPh>
    <rPh sb="70" eb="72">
      <t>イッポウ</t>
    </rPh>
    <rPh sb="73" eb="76">
      <t>キギョウサイ</t>
    </rPh>
    <rPh sb="77" eb="79">
      <t>ショウカン</t>
    </rPh>
    <rPh sb="83" eb="86">
      <t>キギョウサイ</t>
    </rPh>
    <rPh sb="86" eb="88">
      <t>リソク</t>
    </rPh>
    <rPh sb="89" eb="90">
      <t>オサ</t>
    </rPh>
    <rPh sb="255" eb="257">
      <t>テイカ</t>
    </rPh>
    <rPh sb="426" eb="428">
      <t>テキセツ</t>
    </rPh>
    <rPh sb="434" eb="435">
      <t>オコナ</t>
    </rPh>
    <phoneticPr fontId="4"/>
  </si>
  <si>
    <t>　持続可能な事業運営を行うため、整備区域を縮小し、実現可能な「稲沢市汚水適正処理構想」へ見直しを行い、事業を進めている。また、平成28年度に策定した「稲沢市公共下水道事業経営戦略」は、令和3年度に中間見直し（改訂）を行った。なお、毎年度進捗管理を行い、令和6年度に「経費回収率向上に向けたロードマップ」を含めた見直しを行った。
　今後は、「稲沢市汚水適正処理構想」及び「稲沢市公共下水道事業経営戦略」に基づき、事業費の見通し、料金水準の見直し等を検討し、適切に事業運営を行っていく。</t>
    <rPh sb="227" eb="229">
      <t>テキセツ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</si>
</sst>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4D-46B8-AA2A-97598F6C28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0.25</c:v>
                </c:pt>
                <c:pt idx="2">
                  <c:v>0.05</c:v>
                </c:pt>
                <c:pt idx="3">
                  <c:v>0.01</c:v>
                </c:pt>
                <c:pt idx="4" formatCode="#,##0.00;&quot;△&quot;#,##0.00">
                  <c:v>0</c:v>
                </c:pt>
              </c:numCache>
            </c:numRef>
          </c:val>
          <c:smooth val="0"/>
          <c:extLst>
            <c:ext xmlns:c16="http://schemas.microsoft.com/office/drawing/2014/chart" uri="{C3380CC4-5D6E-409C-BE32-E72D297353CC}">
              <c16:uniqueId val="{00000001-624D-46B8-AA2A-97598F6C28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C8-4EDB-8FE3-93345E63DD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55.67</c:v>
                </c:pt>
                <c:pt idx="2">
                  <c:v>55.27</c:v>
                </c:pt>
                <c:pt idx="3">
                  <c:v>48.96</c:v>
                </c:pt>
                <c:pt idx="4">
                  <c:v>50.69</c:v>
                </c:pt>
              </c:numCache>
            </c:numRef>
          </c:val>
          <c:smooth val="0"/>
          <c:extLst>
            <c:ext xmlns:c16="http://schemas.microsoft.com/office/drawing/2014/chart" uri="{C3380CC4-5D6E-409C-BE32-E72D297353CC}">
              <c16:uniqueId val="{00000001-1AC8-4EDB-8FE3-93345E63DD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77.569999999999993</c:v>
                </c:pt>
                <c:pt idx="1">
                  <c:v>75.52</c:v>
                </c:pt>
                <c:pt idx="2">
                  <c:v>78.27</c:v>
                </c:pt>
                <c:pt idx="3">
                  <c:v>79.400000000000006</c:v>
                </c:pt>
                <c:pt idx="4">
                  <c:v>81.14</c:v>
                </c:pt>
              </c:numCache>
            </c:numRef>
          </c:val>
          <c:extLst>
            <c:ext xmlns:c16="http://schemas.microsoft.com/office/drawing/2014/chart" uri="{C3380CC4-5D6E-409C-BE32-E72D297353CC}">
              <c16:uniqueId val="{00000000-D8D7-4B91-BB7A-E8E60C5121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91</c:v>
                </c:pt>
                <c:pt idx="2">
                  <c:v>88.12</c:v>
                </c:pt>
                <c:pt idx="3">
                  <c:v>87.38</c:v>
                </c:pt>
                <c:pt idx="4">
                  <c:v>83.85</c:v>
                </c:pt>
              </c:numCache>
            </c:numRef>
          </c:val>
          <c:smooth val="0"/>
          <c:extLst>
            <c:ext xmlns:c16="http://schemas.microsoft.com/office/drawing/2014/chart" uri="{C3380CC4-5D6E-409C-BE32-E72D297353CC}">
              <c16:uniqueId val="{00000001-D8D7-4B91-BB7A-E8E60C5121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99.79</c:v>
                </c:pt>
                <c:pt idx="1">
                  <c:v>102.22</c:v>
                </c:pt>
                <c:pt idx="2">
                  <c:v>103.66</c:v>
                </c:pt>
                <c:pt idx="3">
                  <c:v>105.14</c:v>
                </c:pt>
                <c:pt idx="4">
                  <c:v>103.07</c:v>
                </c:pt>
              </c:numCache>
            </c:numRef>
          </c:val>
          <c:extLst>
            <c:ext xmlns:c16="http://schemas.microsoft.com/office/drawing/2014/chart" uri="{C3380CC4-5D6E-409C-BE32-E72D297353CC}">
              <c16:uniqueId val="{00000000-82EE-4477-8B72-82979BCE66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102.96</c:v>
                </c:pt>
                <c:pt idx="2">
                  <c:v>102.1</c:v>
                </c:pt>
                <c:pt idx="3">
                  <c:v>103.89</c:v>
                </c:pt>
                <c:pt idx="4">
                  <c:v>101.44</c:v>
                </c:pt>
              </c:numCache>
            </c:numRef>
          </c:val>
          <c:smooth val="0"/>
          <c:extLst>
            <c:ext xmlns:c16="http://schemas.microsoft.com/office/drawing/2014/chart" uri="{C3380CC4-5D6E-409C-BE32-E72D297353CC}">
              <c16:uniqueId val="{00000001-82EE-4477-8B72-82979BCE66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18.79</c:v>
                </c:pt>
                <c:pt idx="1">
                  <c:v>20.45</c:v>
                </c:pt>
                <c:pt idx="2">
                  <c:v>22.05</c:v>
                </c:pt>
                <c:pt idx="3">
                  <c:v>23.32</c:v>
                </c:pt>
                <c:pt idx="4">
                  <c:v>24.86</c:v>
                </c:pt>
              </c:numCache>
            </c:numRef>
          </c:val>
          <c:extLst>
            <c:ext xmlns:c16="http://schemas.microsoft.com/office/drawing/2014/chart" uri="{C3380CC4-5D6E-409C-BE32-E72D297353CC}">
              <c16:uniqueId val="{00000000-CDA0-49FE-AC26-12EF28DC8D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17.149999999999999</c:v>
                </c:pt>
                <c:pt idx="2">
                  <c:v>19.68</c:v>
                </c:pt>
                <c:pt idx="3">
                  <c:v>18.239999999999998</c:v>
                </c:pt>
                <c:pt idx="4">
                  <c:v>17.72</c:v>
                </c:pt>
              </c:numCache>
            </c:numRef>
          </c:val>
          <c:smooth val="0"/>
          <c:extLst>
            <c:ext xmlns:c16="http://schemas.microsoft.com/office/drawing/2014/chart" uri="{C3380CC4-5D6E-409C-BE32-E72D297353CC}">
              <c16:uniqueId val="{00000001-CDA0-49FE-AC26-12EF28DC8D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FE-4076-999E-725BE95344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0.14000000000000001</c:v>
                </c:pt>
                <c:pt idx="2">
                  <c:v>0.16</c:v>
                </c:pt>
                <c:pt idx="3" formatCode="#,##0.00;&quot;△&quot;#,##0.00">
                  <c:v>0</c:v>
                </c:pt>
                <c:pt idx="4" formatCode="#,##0.00;&quot;△&quot;#,##0.00">
                  <c:v>0</c:v>
                </c:pt>
              </c:numCache>
            </c:numRef>
          </c:val>
          <c:smooth val="0"/>
          <c:extLst>
            <c:ext xmlns:c16="http://schemas.microsoft.com/office/drawing/2014/chart" uri="{C3380CC4-5D6E-409C-BE32-E72D297353CC}">
              <c16:uniqueId val="{00000001-E8FE-4076-999E-725BE95344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7.55</c:v>
                </c:pt>
                <c:pt idx="1">
                  <c:v>2.98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8DF-44F2-8A40-0E6EC7B5AB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1.22</c:v>
                </c:pt>
                <c:pt idx="2">
                  <c:v>11.99</c:v>
                </c:pt>
                <c:pt idx="3">
                  <c:v>23.78</c:v>
                </c:pt>
                <c:pt idx="4">
                  <c:v>34</c:v>
                </c:pt>
              </c:numCache>
            </c:numRef>
          </c:val>
          <c:smooth val="0"/>
          <c:extLst>
            <c:ext xmlns:c16="http://schemas.microsoft.com/office/drawing/2014/chart" uri="{C3380CC4-5D6E-409C-BE32-E72D297353CC}">
              <c16:uniqueId val="{00000001-B8DF-44F2-8A40-0E6EC7B5AB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85.57</c:v>
                </c:pt>
                <c:pt idx="1">
                  <c:v>86.3</c:v>
                </c:pt>
                <c:pt idx="2">
                  <c:v>92.62</c:v>
                </c:pt>
                <c:pt idx="3">
                  <c:v>100.89</c:v>
                </c:pt>
                <c:pt idx="4">
                  <c:v>95.43</c:v>
                </c:pt>
              </c:numCache>
            </c:numRef>
          </c:val>
          <c:extLst>
            <c:ext xmlns:c16="http://schemas.microsoft.com/office/drawing/2014/chart" uri="{C3380CC4-5D6E-409C-BE32-E72D297353CC}">
              <c16:uniqueId val="{00000000-E3A0-41E6-A158-1515EC82D2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58.15</c:v>
                </c:pt>
                <c:pt idx="2">
                  <c:v>77.69</c:v>
                </c:pt>
                <c:pt idx="3">
                  <c:v>105.69</c:v>
                </c:pt>
                <c:pt idx="4">
                  <c:v>93.24</c:v>
                </c:pt>
              </c:numCache>
            </c:numRef>
          </c:val>
          <c:smooth val="0"/>
          <c:extLst>
            <c:ext xmlns:c16="http://schemas.microsoft.com/office/drawing/2014/chart" uri="{C3380CC4-5D6E-409C-BE32-E72D297353CC}">
              <c16:uniqueId val="{00000001-E3A0-41E6-A158-1515EC82D2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1760.25</c:v>
                </c:pt>
                <c:pt idx="1">
                  <c:v>1636.62</c:v>
                </c:pt>
                <c:pt idx="2">
                  <c:v>1563.8</c:v>
                </c:pt>
                <c:pt idx="3">
                  <c:v>1498.49</c:v>
                </c:pt>
                <c:pt idx="4">
                  <c:v>1383.17</c:v>
                </c:pt>
              </c:numCache>
            </c:numRef>
          </c:val>
          <c:extLst>
            <c:ext xmlns:c16="http://schemas.microsoft.com/office/drawing/2014/chart" uri="{C3380CC4-5D6E-409C-BE32-E72D297353CC}">
              <c16:uniqueId val="{00000000-D59E-441F-8D5C-29EB2A0DFC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880.28</c:v>
                </c:pt>
                <c:pt idx="2">
                  <c:v>909.2</c:v>
                </c:pt>
                <c:pt idx="3">
                  <c:v>918.51</c:v>
                </c:pt>
                <c:pt idx="4">
                  <c:v>881.64</c:v>
                </c:pt>
              </c:numCache>
            </c:numRef>
          </c:val>
          <c:smooth val="0"/>
          <c:extLst>
            <c:ext xmlns:c16="http://schemas.microsoft.com/office/drawing/2014/chart" uri="{C3380CC4-5D6E-409C-BE32-E72D297353CC}">
              <c16:uniqueId val="{00000001-D59E-441F-8D5C-29EB2A0DFC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92.3</c:v>
                </c:pt>
                <c:pt idx="1">
                  <c:v>91.56</c:v>
                </c:pt>
                <c:pt idx="2">
                  <c:v>92.76</c:v>
                </c:pt>
                <c:pt idx="3">
                  <c:v>92.68</c:v>
                </c:pt>
                <c:pt idx="4">
                  <c:v>92.08</c:v>
                </c:pt>
              </c:numCache>
            </c:numRef>
          </c:val>
          <c:extLst>
            <c:ext xmlns:c16="http://schemas.microsoft.com/office/drawing/2014/chart" uri="{C3380CC4-5D6E-409C-BE32-E72D297353CC}">
              <c16:uniqueId val="{00000000-CB9A-4A65-8896-8F6A5AF018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86.23</c:v>
                </c:pt>
                <c:pt idx="2">
                  <c:v>84.23</c:v>
                </c:pt>
                <c:pt idx="3">
                  <c:v>82.72</c:v>
                </c:pt>
                <c:pt idx="4">
                  <c:v>81.25</c:v>
                </c:pt>
              </c:numCache>
            </c:numRef>
          </c:val>
          <c:smooth val="0"/>
          <c:extLst>
            <c:ext xmlns:c16="http://schemas.microsoft.com/office/drawing/2014/chart" uri="{C3380CC4-5D6E-409C-BE32-E72D297353CC}">
              <c16:uniqueId val="{00000001-CB9A-4A65-8896-8F6A5AF018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151.05000000000001</c:v>
                </c:pt>
                <c:pt idx="1">
                  <c:v>153.46</c:v>
                </c:pt>
                <c:pt idx="2">
                  <c:v>151.66999999999999</c:v>
                </c:pt>
                <c:pt idx="3">
                  <c:v>152.47</c:v>
                </c:pt>
                <c:pt idx="4">
                  <c:v>153.74</c:v>
                </c:pt>
              </c:numCache>
            </c:numRef>
          </c:val>
          <c:extLst>
            <c:ext xmlns:c16="http://schemas.microsoft.com/office/drawing/2014/chart" uri="{C3380CC4-5D6E-409C-BE32-E72D297353CC}">
              <c16:uniqueId val="{00000000-E35A-4B32-B53D-7423DC1A8F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150.44</c:v>
                </c:pt>
                <c:pt idx="2">
                  <c:v>153.13999999999999</c:v>
                </c:pt>
                <c:pt idx="3">
                  <c:v>157.16</c:v>
                </c:pt>
                <c:pt idx="4">
                  <c:v>159.99</c:v>
                </c:pt>
              </c:numCache>
            </c:numRef>
          </c:val>
          <c:smooth val="0"/>
          <c:extLst>
            <c:ext xmlns:c16="http://schemas.microsoft.com/office/drawing/2014/chart" uri="{C3380CC4-5D6E-409C-BE32-E72D297353CC}">
              <c16:uniqueId val="{00000001-E35A-4B32-B53D-7423DC1A8F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愛知県　稲沢市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Bc2</v>
      </c>
      <c r="X8" s="70"/>
      <c r="Y8" s="70"/>
      <c r="Z8" s="70"/>
      <c r="AA8" s="70"/>
      <c r="AB8" s="70"/>
      <c r="AC8" s="70"/>
      <c r="AD8" s="71" t="str">
        <f>データ!$M$6</f>
        <v>非設置</v>
      </c>
      <c r="AE8" s="71"/>
      <c r="AF8" s="71"/>
      <c r="AG8" s="71"/>
      <c r="AH8" s="71"/>
      <c r="AI8" s="71"/>
      <c r="AJ8" s="71"/>
      <c r="AK8" s="3"/>
      <c r="AL8" s="50">
        <f>データ!S6</f>
        <v>132879</v>
      </c>
      <c r="AM8" s="50"/>
      <c r="AN8" s="50"/>
      <c r="AO8" s="50"/>
      <c r="AP8" s="50"/>
      <c r="AQ8" s="50"/>
      <c r="AR8" s="50"/>
      <c r="AS8" s="50"/>
      <c r="AT8" s="51">
        <f>データ!T6</f>
        <v>79.349999999999994</v>
      </c>
      <c r="AU8" s="51"/>
      <c r="AV8" s="51"/>
      <c r="AW8" s="51"/>
      <c r="AX8" s="51"/>
      <c r="AY8" s="51"/>
      <c r="AZ8" s="51"/>
      <c r="BA8" s="51"/>
      <c r="BB8" s="51">
        <f>データ!U6</f>
        <v>1674.59</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71.8</v>
      </c>
      <c r="J10" s="51"/>
      <c r="K10" s="51"/>
      <c r="L10" s="51"/>
      <c r="M10" s="51"/>
      <c r="N10" s="51"/>
      <c r="O10" s="51"/>
      <c r="P10" s="51">
        <f>データ!P6</f>
        <v>46.22</v>
      </c>
      <c r="Q10" s="51"/>
      <c r="R10" s="51"/>
      <c r="S10" s="51"/>
      <c r="T10" s="51"/>
      <c r="U10" s="51"/>
      <c r="V10" s="51"/>
      <c r="W10" s="51">
        <f>データ!Q6</f>
        <v>92.56</v>
      </c>
      <c r="X10" s="51"/>
      <c r="Y10" s="51"/>
      <c r="Z10" s="51"/>
      <c r="AA10" s="51"/>
      <c r="AB10" s="51"/>
      <c r="AC10" s="51"/>
      <c r="AD10" s="50">
        <f>データ!R6</f>
        <v>2420</v>
      </c>
      <c r="AE10" s="50"/>
      <c r="AF10" s="50"/>
      <c r="AG10" s="50"/>
      <c r="AH10" s="50"/>
      <c r="AI10" s="50"/>
      <c r="AJ10" s="50"/>
      <c r="AK10" s="2"/>
      <c r="AL10" s="50">
        <f>データ!V6</f>
        <v>61207</v>
      </c>
      <c r="AM10" s="50"/>
      <c r="AN10" s="50"/>
      <c r="AO10" s="50"/>
      <c r="AP10" s="50"/>
      <c r="AQ10" s="50"/>
      <c r="AR10" s="50"/>
      <c r="AS10" s="50"/>
      <c r="AT10" s="51">
        <f>データ!W6</f>
        <v>9.66</v>
      </c>
      <c r="AU10" s="51"/>
      <c r="AV10" s="51"/>
      <c r="AW10" s="51"/>
      <c r="AX10" s="51"/>
      <c r="AY10" s="51"/>
      <c r="AZ10" s="51"/>
      <c r="BA10" s="51"/>
      <c r="BB10" s="51">
        <f>データ!X6</f>
        <v>6336.13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aOUOYBG/D/0qhv0759LN2VJRMUC652Yz/1yBFukSQwhA0OWN56rg2+Pbx83mSSax3u+kMnCfeHZjcgGIyJh2A==" saltValue="cxXm0i3aAVNyQKtFuIRv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232203</v>
      </c>
      <c r="D6" s="19">
        <f t="shared" si="3"/>
        <v>46</v>
      </c>
      <c r="E6" s="19">
        <f t="shared" si="3"/>
        <v>17</v>
      </c>
      <c r="F6" s="19">
        <f t="shared" si="3"/>
        <v>1</v>
      </c>
      <c r="G6" s="19">
        <f t="shared" si="3"/>
        <v>0</v>
      </c>
      <c r="H6" s="19" t="str">
        <f t="shared" si="3"/>
        <v>愛知県　稲沢市</v>
      </c>
      <c r="I6" s="19" t="str">
        <f t="shared" si="3"/>
        <v>法適用</v>
      </c>
      <c r="J6" s="19" t="str">
        <f t="shared" si="3"/>
        <v>下水道事業</v>
      </c>
      <c r="K6" s="19" t="str">
        <f t="shared" si="3"/>
        <v>公共下水道</v>
      </c>
      <c r="L6" s="19" t="str">
        <f t="shared" si="3"/>
        <v>Bc2</v>
      </c>
      <c r="M6" s="19" t="str">
        <f t="shared" si="3"/>
        <v>非設置</v>
      </c>
      <c r="N6" s="20" t="str">
        <f t="shared" si="3"/>
        <v>-</v>
      </c>
      <c r="O6" s="20">
        <f t="shared" si="3"/>
        <v>71.8</v>
      </c>
      <c r="P6" s="20">
        <f t="shared" si="3"/>
        <v>46.22</v>
      </c>
      <c r="Q6" s="20">
        <f t="shared" si="3"/>
        <v>92.56</v>
      </c>
      <c r="R6" s="20">
        <f t="shared" si="3"/>
        <v>2420</v>
      </c>
      <c r="S6" s="20">
        <f t="shared" si="3"/>
        <v>132879</v>
      </c>
      <c r="T6" s="20">
        <f t="shared" si="3"/>
        <v>79.349999999999994</v>
      </c>
      <c r="U6" s="20">
        <f t="shared" si="3"/>
        <v>1674.59</v>
      </c>
      <c r="V6" s="20">
        <f t="shared" si="3"/>
        <v>61207</v>
      </c>
      <c r="W6" s="20">
        <f t="shared" si="3"/>
        <v>9.66</v>
      </c>
      <c r="X6" s="20">
        <f t="shared" si="3"/>
        <v>6336.13</v>
      </c>
      <c r="Y6" s="21">
        <f>IF(Y7="",NA(),Y7)</f>
        <v>99.79</v>
      </c>
      <c r="Z6" s="21">
        <f t="shared" ref="Z6:AH6" si="4">IF(Z7="",NA(),Z7)</f>
        <v>102.22</v>
      </c>
      <c r="AA6" s="21">
        <f t="shared" si="4"/>
        <v>103.66</v>
      </c>
      <c r="AB6" s="21">
        <f t="shared" si="4"/>
        <v>105.14</v>
      </c>
      <c r="AC6" s="21">
        <f t="shared" si="4"/>
        <v>103.07</v>
      </c>
      <c r="AD6" s="21">
        <f t="shared" si="4"/>
        <v>104.59</v>
      </c>
      <c r="AE6" s="21">
        <f t="shared" si="4"/>
        <v>102.96</v>
      </c>
      <c r="AF6" s="21">
        <f t="shared" si="4"/>
        <v>102.1</v>
      </c>
      <c r="AG6" s="21">
        <f t="shared" si="4"/>
        <v>103.89</v>
      </c>
      <c r="AH6" s="21">
        <f t="shared" si="4"/>
        <v>101.44</v>
      </c>
      <c r="AI6" s="20" t="str">
        <f>IF(AI7="","",IF(AI7="-","【-】","【"&amp;SUBSTITUTE(TEXT(AI7,"#,##0.00"),"-","△")&amp;"】"))</f>
        <v>【105.36】</v>
      </c>
      <c r="AJ6" s="21">
        <f>IF(AJ7="",NA(),AJ7)</f>
        <v>7.55</v>
      </c>
      <c r="AK6" s="21">
        <f t="shared" ref="AK6:AS6" si="5">IF(AK7="",NA(),AK7)</f>
        <v>2.98</v>
      </c>
      <c r="AL6" s="20">
        <f t="shared" si="5"/>
        <v>0</v>
      </c>
      <c r="AM6" s="20">
        <f t="shared" si="5"/>
        <v>0</v>
      </c>
      <c r="AN6" s="20">
        <f t="shared" si="5"/>
        <v>0</v>
      </c>
      <c r="AO6" s="21">
        <f t="shared" si="5"/>
        <v>0.83</v>
      </c>
      <c r="AP6" s="21">
        <f t="shared" si="5"/>
        <v>1.22</v>
      </c>
      <c r="AQ6" s="21">
        <f t="shared" si="5"/>
        <v>11.99</v>
      </c>
      <c r="AR6" s="21">
        <f t="shared" si="5"/>
        <v>23.78</v>
      </c>
      <c r="AS6" s="21">
        <f t="shared" si="5"/>
        <v>34</v>
      </c>
      <c r="AT6" s="20" t="str">
        <f>IF(AT7="","",IF(AT7="-","【-】","【"&amp;SUBSTITUTE(TEXT(AT7,"#,##0.00"),"-","△")&amp;"】"))</f>
        <v>【3.12】</v>
      </c>
      <c r="AU6" s="21">
        <f>IF(AU7="",NA(),AU7)</f>
        <v>85.57</v>
      </c>
      <c r="AV6" s="21">
        <f t="shared" ref="AV6:BD6" si="6">IF(AV7="",NA(),AV7)</f>
        <v>86.3</v>
      </c>
      <c r="AW6" s="21">
        <f t="shared" si="6"/>
        <v>92.62</v>
      </c>
      <c r="AX6" s="21">
        <f t="shared" si="6"/>
        <v>100.89</v>
      </c>
      <c r="AY6" s="21">
        <f t="shared" si="6"/>
        <v>95.43</v>
      </c>
      <c r="AZ6" s="21">
        <f t="shared" si="6"/>
        <v>57.6</v>
      </c>
      <c r="BA6" s="21">
        <f t="shared" si="6"/>
        <v>58.15</v>
      </c>
      <c r="BB6" s="21">
        <f t="shared" si="6"/>
        <v>77.69</v>
      </c>
      <c r="BC6" s="21">
        <f t="shared" si="6"/>
        <v>105.69</v>
      </c>
      <c r="BD6" s="21">
        <f t="shared" si="6"/>
        <v>93.24</v>
      </c>
      <c r="BE6" s="20" t="str">
        <f>IF(BE7="","",IF(BE7="-","【-】","【"&amp;SUBSTITUTE(TEXT(BE7,"#,##0.00"),"-","△")&amp;"】"))</f>
        <v>【82.75】</v>
      </c>
      <c r="BF6" s="21">
        <f>IF(BF7="",NA(),BF7)</f>
        <v>1760.25</v>
      </c>
      <c r="BG6" s="21">
        <f t="shared" ref="BG6:BO6" si="7">IF(BG7="",NA(),BG7)</f>
        <v>1636.62</v>
      </c>
      <c r="BH6" s="21">
        <f t="shared" si="7"/>
        <v>1563.8</v>
      </c>
      <c r="BI6" s="21">
        <f t="shared" si="7"/>
        <v>1498.49</v>
      </c>
      <c r="BJ6" s="21">
        <f t="shared" si="7"/>
        <v>1383.17</v>
      </c>
      <c r="BK6" s="21">
        <f t="shared" si="7"/>
        <v>1008.36</v>
      </c>
      <c r="BL6" s="21">
        <f t="shared" si="7"/>
        <v>880.28</v>
      </c>
      <c r="BM6" s="21">
        <f t="shared" si="7"/>
        <v>909.2</v>
      </c>
      <c r="BN6" s="21">
        <f t="shared" si="7"/>
        <v>918.51</v>
      </c>
      <c r="BO6" s="21">
        <f t="shared" si="7"/>
        <v>881.64</v>
      </c>
      <c r="BP6" s="20" t="str">
        <f>IF(BP7="","",IF(BP7="-","【-】","【"&amp;SUBSTITUTE(TEXT(BP7,"#,##0.00"),"-","△")&amp;"】"))</f>
        <v>【602.56】</v>
      </c>
      <c r="BQ6" s="21">
        <f>IF(BQ7="",NA(),BQ7)</f>
        <v>92.3</v>
      </c>
      <c r="BR6" s="21">
        <f t="shared" ref="BR6:BZ6" si="8">IF(BR7="",NA(),BR7)</f>
        <v>91.56</v>
      </c>
      <c r="BS6" s="21">
        <f t="shared" si="8"/>
        <v>92.76</v>
      </c>
      <c r="BT6" s="21">
        <f t="shared" si="8"/>
        <v>92.68</v>
      </c>
      <c r="BU6" s="21">
        <f t="shared" si="8"/>
        <v>92.08</v>
      </c>
      <c r="BV6" s="21">
        <f t="shared" si="8"/>
        <v>85.67</v>
      </c>
      <c r="BW6" s="21">
        <f t="shared" si="8"/>
        <v>86.23</v>
      </c>
      <c r="BX6" s="21">
        <f t="shared" si="8"/>
        <v>84.23</v>
      </c>
      <c r="BY6" s="21">
        <f t="shared" si="8"/>
        <v>82.72</v>
      </c>
      <c r="BZ6" s="21">
        <f t="shared" si="8"/>
        <v>81.25</v>
      </c>
      <c r="CA6" s="20" t="str">
        <f>IF(CA7="","",IF(CA7="-","【-】","【"&amp;SUBSTITUTE(TEXT(CA7,"#,##0.00"),"-","△")&amp;"】"))</f>
        <v>【97.94】</v>
      </c>
      <c r="CB6" s="21">
        <f>IF(CB7="",NA(),CB7)</f>
        <v>151.05000000000001</v>
      </c>
      <c r="CC6" s="21">
        <f t="shared" ref="CC6:CK6" si="9">IF(CC7="",NA(),CC7)</f>
        <v>153.46</v>
      </c>
      <c r="CD6" s="21">
        <f t="shared" si="9"/>
        <v>151.66999999999999</v>
      </c>
      <c r="CE6" s="21">
        <f t="shared" si="9"/>
        <v>152.47</v>
      </c>
      <c r="CF6" s="21">
        <f t="shared" si="9"/>
        <v>153.74</v>
      </c>
      <c r="CG6" s="21">
        <f t="shared" si="9"/>
        <v>146.12</v>
      </c>
      <c r="CH6" s="21">
        <f t="shared" si="9"/>
        <v>150.44</v>
      </c>
      <c r="CI6" s="21">
        <f t="shared" si="9"/>
        <v>153.13999999999999</v>
      </c>
      <c r="CJ6" s="21">
        <f t="shared" si="9"/>
        <v>157.16</v>
      </c>
      <c r="CK6" s="21">
        <f t="shared" si="9"/>
        <v>159.99</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56.39</v>
      </c>
      <c r="CS6" s="21">
        <f t="shared" si="10"/>
        <v>55.67</v>
      </c>
      <c r="CT6" s="21">
        <f t="shared" si="10"/>
        <v>55.27</v>
      </c>
      <c r="CU6" s="21">
        <f t="shared" si="10"/>
        <v>48.96</v>
      </c>
      <c r="CV6" s="21">
        <f t="shared" si="10"/>
        <v>50.69</v>
      </c>
      <c r="CW6" s="20" t="str">
        <f>IF(CW7="","",IF(CW7="-","【-】","【"&amp;SUBSTITUTE(TEXT(CW7,"#,##0.00"),"-","△")&amp;"】"))</f>
        <v>【60.13】</v>
      </c>
      <c r="CX6" s="21">
        <f>IF(CX7="",NA(),CX7)</f>
        <v>77.569999999999993</v>
      </c>
      <c r="CY6" s="21">
        <f t="shared" ref="CY6:DG6" si="11">IF(CY7="",NA(),CY7)</f>
        <v>75.52</v>
      </c>
      <c r="CZ6" s="21">
        <f t="shared" si="11"/>
        <v>78.27</v>
      </c>
      <c r="DA6" s="21">
        <f t="shared" si="11"/>
        <v>79.400000000000006</v>
      </c>
      <c r="DB6" s="21">
        <f t="shared" si="11"/>
        <v>81.14</v>
      </c>
      <c r="DC6" s="21">
        <f t="shared" si="11"/>
        <v>91.45</v>
      </c>
      <c r="DD6" s="21">
        <f t="shared" si="11"/>
        <v>91</v>
      </c>
      <c r="DE6" s="21">
        <f t="shared" si="11"/>
        <v>88.12</v>
      </c>
      <c r="DF6" s="21">
        <f t="shared" si="11"/>
        <v>87.38</v>
      </c>
      <c r="DG6" s="21">
        <f t="shared" si="11"/>
        <v>83.85</v>
      </c>
      <c r="DH6" s="20" t="str">
        <f>IF(DH7="","",IF(DH7="-","【-】","【"&amp;SUBSTITUTE(TEXT(DH7,"#,##0.00"),"-","△")&amp;"】"))</f>
        <v>【96.00】</v>
      </c>
      <c r="DI6" s="21">
        <f>IF(DI7="",NA(),DI7)</f>
        <v>18.79</v>
      </c>
      <c r="DJ6" s="21">
        <f t="shared" ref="DJ6:DR6" si="12">IF(DJ7="",NA(),DJ7)</f>
        <v>20.45</v>
      </c>
      <c r="DK6" s="21">
        <f t="shared" si="12"/>
        <v>22.05</v>
      </c>
      <c r="DL6" s="21">
        <f t="shared" si="12"/>
        <v>23.32</v>
      </c>
      <c r="DM6" s="21">
        <f t="shared" si="12"/>
        <v>24.86</v>
      </c>
      <c r="DN6" s="21">
        <f t="shared" si="12"/>
        <v>14.8</v>
      </c>
      <c r="DO6" s="21">
        <f t="shared" si="12"/>
        <v>17.149999999999999</v>
      </c>
      <c r="DP6" s="21">
        <f t="shared" si="12"/>
        <v>19.68</v>
      </c>
      <c r="DQ6" s="21">
        <f t="shared" si="12"/>
        <v>18.239999999999998</v>
      </c>
      <c r="DR6" s="21">
        <f t="shared" si="12"/>
        <v>17.72</v>
      </c>
      <c r="DS6" s="20" t="str">
        <f>IF(DS7="","",IF(DS7="-","【-】","【"&amp;SUBSTITUTE(TEXT(DS7,"#,##0.00"),"-","△")&amp;"】"))</f>
        <v>【42.20】</v>
      </c>
      <c r="DT6" s="20">
        <f>IF(DT7="",NA(),DT7)</f>
        <v>0</v>
      </c>
      <c r="DU6" s="20">
        <f t="shared" ref="DU6:EC6" si="13">IF(DU7="",NA(),DU7)</f>
        <v>0</v>
      </c>
      <c r="DV6" s="20">
        <f t="shared" si="13"/>
        <v>0</v>
      </c>
      <c r="DW6" s="20">
        <f t="shared" si="13"/>
        <v>0</v>
      </c>
      <c r="DX6" s="20">
        <f t="shared" si="13"/>
        <v>0</v>
      </c>
      <c r="DY6" s="21">
        <f t="shared" si="13"/>
        <v>0.1</v>
      </c>
      <c r="DZ6" s="21">
        <f t="shared" si="13"/>
        <v>0.14000000000000001</v>
      </c>
      <c r="EA6" s="21">
        <f t="shared" si="13"/>
        <v>0.16</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0.25</v>
      </c>
      <c r="EL6" s="21">
        <f t="shared" si="14"/>
        <v>0.05</v>
      </c>
      <c r="EM6" s="21">
        <f t="shared" si="14"/>
        <v>0.01</v>
      </c>
      <c r="EN6" s="20">
        <f t="shared" si="14"/>
        <v>0</v>
      </c>
      <c r="EO6" s="20" t="str">
        <f>IF(EO7="","",IF(EO7="-","【-】","【"&amp;SUBSTITUTE(TEXT(EO7,"#,##0.00"),"-","△")&amp;"】"))</f>
        <v>【0.19】</v>
      </c>
    </row>
    <row r="7" spans="1:148" s="22" customFormat="1" x14ac:dyDescent="0.2">
      <c r="A7" s="14"/>
      <c r="B7" s="23">
        <v>2024</v>
      </c>
      <c r="C7" s="23">
        <v>232203</v>
      </c>
      <c r="D7" s="23">
        <v>46</v>
      </c>
      <c r="E7" s="23">
        <v>17</v>
      </c>
      <c r="F7" s="23">
        <v>1</v>
      </c>
      <c r="G7" s="23">
        <v>0</v>
      </c>
      <c r="H7" s="23" t="s">
        <v>96</v>
      </c>
      <c r="I7" s="23" t="s">
        <v>97</v>
      </c>
      <c r="J7" s="23" t="s">
        <v>98</v>
      </c>
      <c r="K7" s="23" t="s">
        <v>99</v>
      </c>
      <c r="L7" s="23" t="s">
        <v>100</v>
      </c>
      <c r="M7" s="23" t="s">
        <v>101</v>
      </c>
      <c r="N7" s="24" t="s">
        <v>102</v>
      </c>
      <c r="O7" s="24">
        <v>71.8</v>
      </c>
      <c r="P7" s="24">
        <v>46.22</v>
      </c>
      <c r="Q7" s="24">
        <v>92.56</v>
      </c>
      <c r="R7" s="24">
        <v>2420</v>
      </c>
      <c r="S7" s="24">
        <v>132879</v>
      </c>
      <c r="T7" s="24">
        <v>79.349999999999994</v>
      </c>
      <c r="U7" s="24">
        <v>1674.59</v>
      </c>
      <c r="V7" s="24">
        <v>61207</v>
      </c>
      <c r="W7" s="24">
        <v>9.66</v>
      </c>
      <c r="X7" s="24">
        <v>6336.13</v>
      </c>
      <c r="Y7" s="24">
        <v>99.79</v>
      </c>
      <c r="Z7" s="24">
        <v>102.22</v>
      </c>
      <c r="AA7" s="24">
        <v>103.66</v>
      </c>
      <c r="AB7" s="24">
        <v>105.14</v>
      </c>
      <c r="AC7" s="24">
        <v>103.07</v>
      </c>
      <c r="AD7" s="24">
        <v>104.59</v>
      </c>
      <c r="AE7" s="24">
        <v>102.96</v>
      </c>
      <c r="AF7" s="24">
        <v>102.1</v>
      </c>
      <c r="AG7" s="24">
        <v>103.89</v>
      </c>
      <c r="AH7" s="24">
        <v>101.44</v>
      </c>
      <c r="AI7" s="24">
        <v>105.36</v>
      </c>
      <c r="AJ7" s="24">
        <v>7.55</v>
      </c>
      <c r="AK7" s="24">
        <v>2.98</v>
      </c>
      <c r="AL7" s="24">
        <v>0</v>
      </c>
      <c r="AM7" s="24">
        <v>0</v>
      </c>
      <c r="AN7" s="24">
        <v>0</v>
      </c>
      <c r="AO7" s="24">
        <v>0.83</v>
      </c>
      <c r="AP7" s="24">
        <v>1.22</v>
      </c>
      <c r="AQ7" s="24">
        <v>11.99</v>
      </c>
      <c r="AR7" s="24">
        <v>23.78</v>
      </c>
      <c r="AS7" s="24">
        <v>34</v>
      </c>
      <c r="AT7" s="24">
        <v>3.12</v>
      </c>
      <c r="AU7" s="24">
        <v>85.57</v>
      </c>
      <c r="AV7" s="24">
        <v>86.3</v>
      </c>
      <c r="AW7" s="24">
        <v>92.62</v>
      </c>
      <c r="AX7" s="24">
        <v>100.89</v>
      </c>
      <c r="AY7" s="24">
        <v>95.43</v>
      </c>
      <c r="AZ7" s="24">
        <v>57.6</v>
      </c>
      <c r="BA7" s="24">
        <v>58.15</v>
      </c>
      <c r="BB7" s="24">
        <v>77.69</v>
      </c>
      <c r="BC7" s="24">
        <v>105.69</v>
      </c>
      <c r="BD7" s="24">
        <v>93.24</v>
      </c>
      <c r="BE7" s="24">
        <v>82.75</v>
      </c>
      <c r="BF7" s="24">
        <v>1760.25</v>
      </c>
      <c r="BG7" s="24">
        <v>1636.62</v>
      </c>
      <c r="BH7" s="24">
        <v>1563.8</v>
      </c>
      <c r="BI7" s="24">
        <v>1498.49</v>
      </c>
      <c r="BJ7" s="24">
        <v>1383.17</v>
      </c>
      <c r="BK7" s="24">
        <v>1008.36</v>
      </c>
      <c r="BL7" s="24">
        <v>880.28</v>
      </c>
      <c r="BM7" s="24">
        <v>909.2</v>
      </c>
      <c r="BN7" s="24">
        <v>918.51</v>
      </c>
      <c r="BO7" s="24">
        <v>881.64</v>
      </c>
      <c r="BP7" s="24">
        <v>602.55999999999995</v>
      </c>
      <c r="BQ7" s="24">
        <v>92.3</v>
      </c>
      <c r="BR7" s="24">
        <v>91.56</v>
      </c>
      <c r="BS7" s="24">
        <v>92.76</v>
      </c>
      <c r="BT7" s="24">
        <v>92.68</v>
      </c>
      <c r="BU7" s="24">
        <v>92.08</v>
      </c>
      <c r="BV7" s="24">
        <v>85.67</v>
      </c>
      <c r="BW7" s="24">
        <v>86.23</v>
      </c>
      <c r="BX7" s="24">
        <v>84.23</v>
      </c>
      <c r="BY7" s="24">
        <v>82.72</v>
      </c>
      <c r="BZ7" s="24">
        <v>81.25</v>
      </c>
      <c r="CA7" s="24">
        <v>97.94</v>
      </c>
      <c r="CB7" s="24">
        <v>151.05000000000001</v>
      </c>
      <c r="CC7" s="24">
        <v>153.46</v>
      </c>
      <c r="CD7" s="24">
        <v>151.66999999999999</v>
      </c>
      <c r="CE7" s="24">
        <v>152.47</v>
      </c>
      <c r="CF7" s="24">
        <v>153.74</v>
      </c>
      <c r="CG7" s="24">
        <v>146.12</v>
      </c>
      <c r="CH7" s="24">
        <v>150.44</v>
      </c>
      <c r="CI7" s="24">
        <v>153.13999999999999</v>
      </c>
      <c r="CJ7" s="24">
        <v>157.16</v>
      </c>
      <c r="CK7" s="24">
        <v>159.99</v>
      </c>
      <c r="CL7" s="24">
        <v>140.97999999999999</v>
      </c>
      <c r="CM7" s="24" t="s">
        <v>102</v>
      </c>
      <c r="CN7" s="24" t="s">
        <v>102</v>
      </c>
      <c r="CO7" s="24" t="s">
        <v>102</v>
      </c>
      <c r="CP7" s="24" t="s">
        <v>102</v>
      </c>
      <c r="CQ7" s="24" t="s">
        <v>102</v>
      </c>
      <c r="CR7" s="24">
        <v>56.39</v>
      </c>
      <c r="CS7" s="24">
        <v>55.67</v>
      </c>
      <c r="CT7" s="24">
        <v>55.27</v>
      </c>
      <c r="CU7" s="24">
        <v>48.96</v>
      </c>
      <c r="CV7" s="24">
        <v>50.69</v>
      </c>
      <c r="CW7" s="24">
        <v>60.13</v>
      </c>
      <c r="CX7" s="24">
        <v>77.569999999999993</v>
      </c>
      <c r="CY7" s="24">
        <v>75.52</v>
      </c>
      <c r="CZ7" s="24">
        <v>78.27</v>
      </c>
      <c r="DA7" s="24">
        <v>79.400000000000006</v>
      </c>
      <c r="DB7" s="24">
        <v>81.14</v>
      </c>
      <c r="DC7" s="24">
        <v>91.45</v>
      </c>
      <c r="DD7" s="24">
        <v>91</v>
      </c>
      <c r="DE7" s="24">
        <v>88.12</v>
      </c>
      <c r="DF7" s="24">
        <v>87.38</v>
      </c>
      <c r="DG7" s="24">
        <v>83.85</v>
      </c>
      <c r="DH7" s="24">
        <v>96</v>
      </c>
      <c r="DI7" s="24">
        <v>18.79</v>
      </c>
      <c r="DJ7" s="24">
        <v>20.45</v>
      </c>
      <c r="DK7" s="24">
        <v>22.05</v>
      </c>
      <c r="DL7" s="24">
        <v>23.32</v>
      </c>
      <c r="DM7" s="24">
        <v>24.86</v>
      </c>
      <c r="DN7" s="24">
        <v>14.8</v>
      </c>
      <c r="DO7" s="24">
        <v>17.149999999999999</v>
      </c>
      <c r="DP7" s="24">
        <v>19.68</v>
      </c>
      <c r="DQ7" s="24">
        <v>18.239999999999998</v>
      </c>
      <c r="DR7" s="24">
        <v>17.72</v>
      </c>
      <c r="DS7" s="24">
        <v>42.2</v>
      </c>
      <c r="DT7" s="24">
        <v>0</v>
      </c>
      <c r="DU7" s="24">
        <v>0</v>
      </c>
      <c r="DV7" s="24">
        <v>0</v>
      </c>
      <c r="DW7" s="24">
        <v>0</v>
      </c>
      <c r="DX7" s="24">
        <v>0</v>
      </c>
      <c r="DY7" s="24">
        <v>0.1</v>
      </c>
      <c r="DZ7" s="24">
        <v>0.14000000000000001</v>
      </c>
      <c r="EA7" s="24">
        <v>0.16</v>
      </c>
      <c r="EB7" s="24">
        <v>0</v>
      </c>
      <c r="EC7" s="24">
        <v>0</v>
      </c>
      <c r="ED7" s="24">
        <v>9.4600000000000009</v>
      </c>
      <c r="EE7" s="24">
        <v>0</v>
      </c>
      <c r="EF7" s="24">
        <v>0</v>
      </c>
      <c r="EG7" s="24">
        <v>0</v>
      </c>
      <c r="EH7" s="24">
        <v>0</v>
      </c>
      <c r="EI7" s="24">
        <v>0</v>
      </c>
      <c r="EJ7" s="24">
        <v>0.09</v>
      </c>
      <c r="EK7" s="24">
        <v>0.25</v>
      </c>
      <c r="EL7" s="24">
        <v>0.05</v>
      </c>
      <c r="EM7" s="24">
        <v>0.01</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2026-02-13T07:24:09Z</cp:lastPrinted>
  <dcterms:created xsi:type="dcterms:W3CDTF">2025-12-23T06:02:01Z</dcterms:created>
  <dcterms:modified xsi:type="dcterms:W3CDTF">2026-02-17T06:47:57Z</dcterms:modified>
  <cp:category/>
</cp:coreProperties>
</file>