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22　東海市○\下水（公下）○\"/>
    </mc:Choice>
  </mc:AlternateContent>
  <xr:revisionPtr revIDLastSave="0" documentId="13_ncr:1_{782C4EAD-B407-48B7-81FD-C5C3327E3F88}" xr6:coauthVersionLast="47" xr6:coauthVersionMax="47" xr10:uidLastSave="{00000000-0000-0000-0000-000000000000}"/>
  <workbookProtection workbookAlgorithmName="SHA-512" workbookHashValue="U3RQPdjJjuoAZFfUNpbTUQg4Gy6d34Er74KxIBp9MJa4gfVpgRhmAYhsGWARd/b4H/RbOCOdh+JGkl7D/iZEcw==" workbookSaltValue="qoaxEyhvO1iaAm5z5VIQq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BB10" i="4"/>
  <c r="W10" i="4"/>
  <c r="BB8" i="4"/>
  <c r="AD8" i="4"/>
  <c r="B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<sst xmlns="http://schemas.openxmlformats.org/spreadsheetml/2006/main" count="231" uniqueCount="114">
  <si>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</si>
  <si>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</si>
  <si>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</si>
  <si>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</si>
  <si>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</si>
  <si>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</si>
  <si>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</si>
  <si>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</si>
  <si>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</si>
  <si>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</si>
  <si>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</si>
  <si>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</si>
  <si>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</si>
  <si>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</si>
  <si>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</si>
  <si>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</si>
  <si>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</si>
  <si>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</si>
  <si>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</si>
  <si>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</si>
  <si>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</si>
  <si>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</si>
  <si>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</si>
  <si>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</si>
  <si>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</si>
  <si>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</si>
  <si>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</si>
  <si>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</si>
  <si>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</si>
  <si>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</si>
  <si>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</si>
  <si>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</si>
  <si>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</si>
  <si>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</si>
  <si>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</si>
  <si>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</si>
  <si>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</si>
  <si>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</si>
  <si>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</si>
  <si>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</si>
  <si>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</si>
  <si>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</si>
  <si>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</si>
  <si>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</si>
  <si>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</si>
  <si>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</si>
  <si>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</si>
  <si>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</si>
  <si>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</si>
  <si>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</si>
  <si>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</si>
  <si>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</si>
  <si>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</si>
  <si>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</si>
  <si>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</si>
  <si>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</si>
  <si>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</si>
  <si>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</si>
  <si>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</si>
  <si>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</si>
  <si>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</si>
  <si>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</si>
  <si>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</si>
  <si>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</si>
  <si>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</si>
  <si>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</si>
  <si>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</si>
  <si>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</si>
  <si>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</si>
  <si>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</si>
  <si>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</si>
  <si>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</si>
  <si>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</si>
  <si>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</si>
  <si>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</si>
  <si>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</si>
  <si>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</si>
  <si>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</si>
  <si>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</si>
  <si>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</si>
  <si>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</si>
  <si>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</si>
  <si>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</si>
  <si>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</si>
  <si>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</si>
  <si>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</si>
  <si>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</si>
  <si>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</si>
  <si>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</si>
  <si>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</si>
  <si>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</si>
  <si>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</si>
  <si>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</si>
  <si>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</si>
  <si>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</si>
  <si>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東海市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</si>
  <si>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</si>
  <si>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</si>
  <si>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</si>
  <si>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</si>
  <si>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</si>
  <si>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</si>
  <si>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</si>
  <si>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</si>
  <si>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</si>
  <si>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</si>
  <si>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</si>
  <si>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</si>
  <si>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</si>
  <si>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</si>
  <si>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</si>
  <si>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①有形固定資産減価償却率については、減価償却費の増加により、前年度より数値は上がっていますが、依然として法定耐用年数に近い資産が少なく、類似団体より低い数値となっています。
②管渠老朽化率については、令和6年度に法定耐用年数(50年)を経過した管渠は発生しませんでした。③管渠改善率については、修繕・改良・更新の実績が無いため0%です。
引き続き、保有資産の老朽化の状況を踏まえて管渠の改善等に努めていきます。</t>
    <phoneticPr fontId="4"/>
  </si>
  <si>
    <t>本市における、令和6年度末での管渠整備区域は1,660ha、普及率は87.17％となりました。普及率向上のため、今後も生活環境整備の重点事業として整備促進に努めていきます。水洗化率は95.3％となりましたが、使用料収入の増加を図るため、今後も積極的な啓発活動を行い、水洗化率向上に努める必要があります。
また、普及率が向上する一方で厳しい経営状況が続いていることから、安定した下水道事業を市民に提供していくための経営改善策の一つとして、下水道使用料の改定を令和7年4月1日に行いました。今後も段階的な下水道使用料の改定を行い、使用料収入の増加を図る取り組みを行います。</t>
    <phoneticPr fontId="4"/>
  </si>
  <si>
    <t>本市では管渠の整備や、終末処理場及び雨水ポンプ場の更新を計画的に進めている影響から減価償却費の増加が続いていることにより、①経常収支比率は100％を下回り、②累積欠損金比率が発生する状況となっています。④企業債残高対事業規模比率についても施設の整備・更新のために企業債を借り入れていることから類似団体より高い数値になっているものと考えられます。
③流動比率については、100％を下回っていますが、建設改良費等に充てられた企業債が含まれており、これは翌年度の一般会計繰入金で賄うため、支払能力が不足するものではありません。
⑤経費回収率は100％を下回っていますが、令和7年4月1日に下水道使用料の改定を行いました。今後も段階的な下水道使用料の改定を行い、使用料収入の増加を図る取り組みを行います。
⑥汚水処理原価については、150円/㎥を超える部分は一般会計から繰入をしているため含まれていません。
⑦施設利用率については、機器の劣化等により処理能力が低下しています。将来的な管渠整備による供用開始区域の拡大及び下水道普及率の上昇に対応するため、施設の利用状況や規模の見直し等を計画的に実施していく必要があります。
⑧水洗化率については、前年度から0.22ポイント増となっています。今後も管渠の整備を計画的に行い、数値の向上を目指します。</t>
    <rPh sb="307" eb="309">
      <t>コンゴ</t>
    </rPh>
    <rPh sb="343" eb="34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</si>
</sst>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D7-4B62-A557-4A8302360A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0BD7-4B62-A557-4A8302360A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66.459999999999994</c:v>
                </c:pt>
                <c:pt idx="1">
                  <c:v>62.23</c:v>
                </c:pt>
                <c:pt idx="2">
                  <c:v>62.44</c:v>
                </c:pt>
                <c:pt idx="3">
                  <c:v>68.91</c:v>
                </c:pt>
                <c:pt idx="4">
                  <c:v>68.77</c:v>
                </c:pt>
              </c:numCache>
            </c:numRef>
          </c:val>
          <c:extLst>
            <c:ext xmlns:c16="http://schemas.microsoft.com/office/drawing/2014/chart" uri="{C3380CC4-5D6E-409C-BE32-E72D297353CC}">
              <c16:uniqueId val="{00000000-C518-4C74-8E0B-5709E7C1DB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C518-4C74-8E0B-5709E7C1DB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92.78</c:v>
                </c:pt>
                <c:pt idx="1">
                  <c:v>94.3</c:v>
                </c:pt>
                <c:pt idx="2">
                  <c:v>94.76</c:v>
                </c:pt>
                <c:pt idx="3">
                  <c:v>95.05</c:v>
                </c:pt>
                <c:pt idx="4">
                  <c:v>95.27</c:v>
                </c:pt>
              </c:numCache>
            </c:numRef>
          </c:val>
          <c:extLst>
            <c:ext xmlns:c16="http://schemas.microsoft.com/office/drawing/2014/chart" uri="{C3380CC4-5D6E-409C-BE32-E72D297353CC}">
              <c16:uniqueId val="{00000000-C00F-414A-BD11-0080BCC6D0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C00F-414A-BD11-0080BCC6D0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92.78</c:v>
                </c:pt>
                <c:pt idx="1">
                  <c:v>92.55</c:v>
                </c:pt>
                <c:pt idx="2">
                  <c:v>94.04</c:v>
                </c:pt>
                <c:pt idx="3">
                  <c:v>93.88</c:v>
                </c:pt>
                <c:pt idx="4">
                  <c:v>94.01</c:v>
                </c:pt>
              </c:numCache>
            </c:numRef>
          </c:val>
          <c:extLst>
            <c:ext xmlns:c16="http://schemas.microsoft.com/office/drawing/2014/chart" uri="{C3380CC4-5D6E-409C-BE32-E72D297353CC}">
              <c16:uniqueId val="{00000000-552D-4DEE-AECB-EE959BC670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552D-4DEE-AECB-EE959BC670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3.54</c:v>
                </c:pt>
                <c:pt idx="1">
                  <c:v>6.84</c:v>
                </c:pt>
                <c:pt idx="2">
                  <c:v>10.17</c:v>
                </c:pt>
                <c:pt idx="3">
                  <c:v>13.17</c:v>
                </c:pt>
                <c:pt idx="4">
                  <c:v>16.07</c:v>
                </c:pt>
              </c:numCache>
            </c:numRef>
          </c:val>
          <c:extLst>
            <c:ext xmlns:c16="http://schemas.microsoft.com/office/drawing/2014/chart" uri="{C3380CC4-5D6E-409C-BE32-E72D297353CC}">
              <c16:uniqueId val="{00000000-5DA0-4E4C-8930-4C9E0E9E94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5DA0-4E4C-8930-4C9E0E9E94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0.7</c:v>
                </c:pt>
                <c:pt idx="3" formatCode="#,##0.00;&quot;△&quot;#,##0.00;&quot;-&quot;">
                  <c:v>0.69</c:v>
                </c:pt>
                <c:pt idx="4" formatCode="#,##0.00;&quot;△&quot;#,##0.00;&quot;-&quot;">
                  <c:v>0.66</c:v>
                </c:pt>
              </c:numCache>
            </c:numRef>
          </c:val>
          <c:extLst>
            <c:ext xmlns:c16="http://schemas.microsoft.com/office/drawing/2014/chart" uri="{C3380CC4-5D6E-409C-BE32-E72D297353CC}">
              <c16:uniqueId val="{00000000-A004-4B6B-8C81-EC3F2B6909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A004-4B6B-8C81-EC3F2B6909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15.61</c:v>
                </c:pt>
                <c:pt idx="1">
                  <c:v>34.29</c:v>
                </c:pt>
                <c:pt idx="2">
                  <c:v>47.15</c:v>
                </c:pt>
                <c:pt idx="3">
                  <c:v>59.8</c:v>
                </c:pt>
                <c:pt idx="4">
                  <c:v>70.91</c:v>
                </c:pt>
              </c:numCache>
            </c:numRef>
          </c:val>
          <c:extLst>
            <c:ext xmlns:c16="http://schemas.microsoft.com/office/drawing/2014/chart" uri="{C3380CC4-5D6E-409C-BE32-E72D297353CC}">
              <c16:uniqueId val="{00000000-9A8B-43B4-8C0B-677D81DE6C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9A8B-43B4-8C0B-677D81DE6C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72.77</c:v>
                </c:pt>
                <c:pt idx="1">
                  <c:v>74.73</c:v>
                </c:pt>
                <c:pt idx="2">
                  <c:v>74.239999999999995</c:v>
                </c:pt>
                <c:pt idx="3">
                  <c:v>85.09</c:v>
                </c:pt>
                <c:pt idx="4">
                  <c:v>81.599999999999994</c:v>
                </c:pt>
              </c:numCache>
            </c:numRef>
          </c:val>
          <c:extLst>
            <c:ext xmlns:c16="http://schemas.microsoft.com/office/drawing/2014/chart" uri="{C3380CC4-5D6E-409C-BE32-E72D297353CC}">
              <c16:uniqueId val="{00000000-2D13-4E25-A720-5023D2B313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2D13-4E25-A720-5023D2B313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2107.3200000000002</c:v>
                </c:pt>
                <c:pt idx="1">
                  <c:v>2151.7800000000002</c:v>
                </c:pt>
                <c:pt idx="2">
                  <c:v>2192.5500000000002</c:v>
                </c:pt>
                <c:pt idx="3">
                  <c:v>2257.94</c:v>
                </c:pt>
                <c:pt idx="4">
                  <c:v>2287.63</c:v>
                </c:pt>
              </c:numCache>
            </c:numRef>
          </c:val>
          <c:extLst>
            <c:ext xmlns:c16="http://schemas.microsoft.com/office/drawing/2014/chart" uri="{C3380CC4-5D6E-409C-BE32-E72D297353CC}">
              <c16:uniqueId val="{00000000-56AA-475F-8D76-C3547740DC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56AA-475F-8D76-C3547740DC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75.44</c:v>
                </c:pt>
                <c:pt idx="1">
                  <c:v>75.430000000000007</c:v>
                </c:pt>
                <c:pt idx="2">
                  <c:v>75.28</c:v>
                </c:pt>
                <c:pt idx="3">
                  <c:v>75.239999999999995</c:v>
                </c:pt>
                <c:pt idx="4">
                  <c:v>74.290000000000006</c:v>
                </c:pt>
              </c:numCache>
            </c:numRef>
          </c:val>
          <c:extLst>
            <c:ext xmlns:c16="http://schemas.microsoft.com/office/drawing/2014/chart" uri="{C3380CC4-5D6E-409C-BE32-E72D297353CC}">
              <c16:uniqueId val="{00000000-97DD-43E6-BFFB-26A057EC07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97DD-43E6-BFFB-26A057EC07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150.49</c:v>
                </c:pt>
                <c:pt idx="1">
                  <c:v>150.26</c:v>
                </c:pt>
                <c:pt idx="2">
                  <c:v>150.16999999999999</c:v>
                </c:pt>
                <c:pt idx="3">
                  <c:v>150.34</c:v>
                </c:pt>
                <c:pt idx="4">
                  <c:v>152.41999999999999</c:v>
                </c:pt>
              </c:numCache>
            </c:numRef>
          </c:val>
          <c:extLst>
            <c:ext xmlns:c16="http://schemas.microsoft.com/office/drawing/2014/chart" uri="{C3380CC4-5D6E-409C-BE32-E72D297353CC}">
              <c16:uniqueId val="{00000000-DF45-42DD-81AB-1DDE33C080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DF45-42DD-81AB-1DDE33C080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東海市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5">
        <f>データ!S6</f>
        <v>113352</v>
      </c>
      <c r="AM8" s="45"/>
      <c r="AN8" s="45"/>
      <c r="AO8" s="45"/>
      <c r="AP8" s="45"/>
      <c r="AQ8" s="45"/>
      <c r="AR8" s="45"/>
      <c r="AS8" s="45"/>
      <c r="AT8" s="44">
        <f>データ!T6</f>
        <v>43.43</v>
      </c>
      <c r="AU8" s="44"/>
      <c r="AV8" s="44"/>
      <c r="AW8" s="44"/>
      <c r="AX8" s="44"/>
      <c r="AY8" s="44"/>
      <c r="AZ8" s="44"/>
      <c r="BA8" s="44"/>
      <c r="BB8" s="44">
        <f>データ!U6</f>
        <v>2609.9899999999998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73.900000000000006</v>
      </c>
      <c r="J10" s="44"/>
      <c r="K10" s="44"/>
      <c r="L10" s="44"/>
      <c r="M10" s="44"/>
      <c r="N10" s="44"/>
      <c r="O10" s="44"/>
      <c r="P10" s="44">
        <f>データ!P6</f>
        <v>87.17</v>
      </c>
      <c r="Q10" s="44"/>
      <c r="R10" s="44"/>
      <c r="S10" s="44"/>
      <c r="T10" s="44"/>
      <c r="U10" s="44"/>
      <c r="V10" s="44"/>
      <c r="W10" s="44">
        <f>データ!Q6</f>
        <v>97.6</v>
      </c>
      <c r="X10" s="44"/>
      <c r="Y10" s="44"/>
      <c r="Z10" s="44"/>
      <c r="AA10" s="44"/>
      <c r="AB10" s="44"/>
      <c r="AC10" s="44"/>
      <c r="AD10" s="45">
        <f>データ!R6</f>
        <v>1920</v>
      </c>
      <c r="AE10" s="45"/>
      <c r="AF10" s="45"/>
      <c r="AG10" s="45"/>
      <c r="AH10" s="45"/>
      <c r="AI10" s="45"/>
      <c r="AJ10" s="45"/>
      <c r="AK10" s="2"/>
      <c r="AL10" s="45">
        <f>データ!V6</f>
        <v>98709</v>
      </c>
      <c r="AM10" s="45"/>
      <c r="AN10" s="45"/>
      <c r="AO10" s="45"/>
      <c r="AP10" s="45"/>
      <c r="AQ10" s="45"/>
      <c r="AR10" s="45"/>
      <c r="AS10" s="45"/>
      <c r="AT10" s="44">
        <f>データ!W6</f>
        <v>16.600000000000001</v>
      </c>
      <c r="AU10" s="44"/>
      <c r="AV10" s="44"/>
      <c r="AW10" s="44"/>
      <c r="AX10" s="44"/>
      <c r="AY10" s="44"/>
      <c r="AZ10" s="44"/>
      <c r="BA10" s="44"/>
      <c r="BB10" s="44">
        <f>データ!X6</f>
        <v>5946.33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6zdIuQrDxI/y92ueiCRArLceBuEhaiXZbGDDqjtzB4C3RoMZEJ1NLS6pRptBfWcQfCCOMVTDGtevNAA+wyUuw==" saltValue="YjFLHCa4jncUPZ5zFZZ+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232220</v>
      </c>
      <c r="D6" s="19">
        <f t="shared" si="3"/>
        <v>46</v>
      </c>
      <c r="E6" s="19">
        <f t="shared" si="3"/>
        <v>17</v>
      </c>
      <c r="F6" s="19">
        <f t="shared" si="3"/>
        <v>1</v>
      </c>
      <c r="G6" s="19">
        <f t="shared" si="3"/>
        <v>0</v>
      </c>
      <c r="H6" s="19" t="str">
        <f t="shared" si="3"/>
        <v>愛知県　東海市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73.900000000000006</v>
      </c>
      <c r="P6" s="20">
        <f t="shared" si="3"/>
        <v>87.17</v>
      </c>
      <c r="Q6" s="20">
        <f t="shared" si="3"/>
        <v>97.6</v>
      </c>
      <c r="R6" s="20">
        <f t="shared" si="3"/>
        <v>1920</v>
      </c>
      <c r="S6" s="20">
        <f t="shared" si="3"/>
        <v>113352</v>
      </c>
      <c r="T6" s="20">
        <f t="shared" si="3"/>
        <v>43.43</v>
      </c>
      <c r="U6" s="20">
        <f t="shared" si="3"/>
        <v>2609.9899999999998</v>
      </c>
      <c r="V6" s="20">
        <f t="shared" si="3"/>
        <v>98709</v>
      </c>
      <c r="W6" s="20">
        <f t="shared" si="3"/>
        <v>16.600000000000001</v>
      </c>
      <c r="X6" s="20">
        <f t="shared" si="3"/>
        <v>5946.33</v>
      </c>
      <c r="Y6" s="21">
        <f>IF(Y7="",NA(),Y7)</f>
        <v>92.78</v>
      </c>
      <c r="Z6" s="21">
        <f t="shared" ref="Z6:AH6" si="4">IF(Z7="",NA(),Z7)</f>
        <v>92.55</v>
      </c>
      <c r="AA6" s="21">
        <f t="shared" si="4"/>
        <v>94.04</v>
      </c>
      <c r="AB6" s="21">
        <f t="shared" si="4"/>
        <v>93.88</v>
      </c>
      <c r="AC6" s="21">
        <f t="shared" si="4"/>
        <v>94.01</v>
      </c>
      <c r="AD6" s="21">
        <f t="shared" si="4"/>
        <v>106.67</v>
      </c>
      <c r="AE6" s="21">
        <f t="shared" si="4"/>
        <v>106.9</v>
      </c>
      <c r="AF6" s="21">
        <f t="shared" si="4"/>
        <v>106.74</v>
      </c>
      <c r="AG6" s="21">
        <f t="shared" si="4"/>
        <v>106.65</v>
      </c>
      <c r="AH6" s="21">
        <f t="shared" si="4"/>
        <v>106.25</v>
      </c>
      <c r="AI6" s="20" t="str">
        <f>IF(AI7="","",IF(AI7="-","【-】","【"&amp;SUBSTITUTE(TEXT(AI7,"#,##0.00"),"-","△")&amp;"】"))</f>
        <v>【105.36】</v>
      </c>
      <c r="AJ6" s="21">
        <f>IF(AJ7="",NA(),AJ7)</f>
        <v>15.61</v>
      </c>
      <c r="AK6" s="21">
        <f t="shared" ref="AK6:AS6" si="5">IF(AK7="",NA(),AK7)</f>
        <v>34.29</v>
      </c>
      <c r="AL6" s="21">
        <f t="shared" si="5"/>
        <v>47.15</v>
      </c>
      <c r="AM6" s="21">
        <f t="shared" si="5"/>
        <v>59.8</v>
      </c>
      <c r="AN6" s="21">
        <f t="shared" si="5"/>
        <v>70.91</v>
      </c>
      <c r="AO6" s="21">
        <f t="shared" si="5"/>
        <v>3.68</v>
      </c>
      <c r="AP6" s="21">
        <f t="shared" si="5"/>
        <v>5.3</v>
      </c>
      <c r="AQ6" s="21">
        <f t="shared" si="5"/>
        <v>6.49</v>
      </c>
      <c r="AR6" s="21">
        <f t="shared" si="5"/>
        <v>6.74</v>
      </c>
      <c r="AS6" s="21">
        <f t="shared" si="5"/>
        <v>6.65</v>
      </c>
      <c r="AT6" s="20" t="str">
        <f>IF(AT7="","",IF(AT7="-","【-】","【"&amp;SUBSTITUTE(TEXT(AT7,"#,##0.00"),"-","△")&amp;"】"))</f>
        <v>【3.12】</v>
      </c>
      <c r="AU6" s="21">
        <f>IF(AU7="",NA(),AU7)</f>
        <v>72.77</v>
      </c>
      <c r="AV6" s="21">
        <f t="shared" ref="AV6:BD6" si="6">IF(AV7="",NA(),AV7)</f>
        <v>74.73</v>
      </c>
      <c r="AW6" s="21">
        <f t="shared" si="6"/>
        <v>74.239999999999995</v>
      </c>
      <c r="AX6" s="21">
        <f t="shared" si="6"/>
        <v>85.09</v>
      </c>
      <c r="AY6" s="21">
        <f t="shared" si="6"/>
        <v>81.599999999999994</v>
      </c>
      <c r="AZ6" s="21">
        <f t="shared" si="6"/>
        <v>67.86</v>
      </c>
      <c r="BA6" s="21">
        <f t="shared" si="6"/>
        <v>72.92</v>
      </c>
      <c r="BB6" s="21">
        <f t="shared" si="6"/>
        <v>81.19</v>
      </c>
      <c r="BC6" s="21">
        <f t="shared" si="6"/>
        <v>85.86</v>
      </c>
      <c r="BD6" s="21">
        <f t="shared" si="6"/>
        <v>94.74</v>
      </c>
      <c r="BE6" s="20" t="str">
        <f>IF(BE7="","",IF(BE7="-","【-】","【"&amp;SUBSTITUTE(TEXT(BE7,"#,##0.00"),"-","△")&amp;"】"))</f>
        <v>【82.75】</v>
      </c>
      <c r="BF6" s="21">
        <f>IF(BF7="",NA(),BF7)</f>
        <v>2107.3200000000002</v>
      </c>
      <c r="BG6" s="21">
        <f t="shared" ref="BG6:BO6" si="7">IF(BG7="",NA(),BG7)</f>
        <v>2151.7800000000002</v>
      </c>
      <c r="BH6" s="21">
        <f t="shared" si="7"/>
        <v>2192.5500000000002</v>
      </c>
      <c r="BI6" s="21">
        <f t="shared" si="7"/>
        <v>2257.94</v>
      </c>
      <c r="BJ6" s="21">
        <f t="shared" si="7"/>
        <v>2287.63</v>
      </c>
      <c r="BK6" s="21">
        <f t="shared" si="7"/>
        <v>709.4</v>
      </c>
      <c r="BL6" s="21">
        <f t="shared" si="7"/>
        <v>734.47</v>
      </c>
      <c r="BM6" s="21">
        <f t="shared" si="7"/>
        <v>720.89</v>
      </c>
      <c r="BN6" s="21">
        <f t="shared" si="7"/>
        <v>676.93</v>
      </c>
      <c r="BO6" s="21">
        <f t="shared" si="7"/>
        <v>635.88</v>
      </c>
      <c r="BP6" s="20" t="str">
        <f>IF(BP7="","",IF(BP7="-","【-】","【"&amp;SUBSTITUTE(TEXT(BP7,"#,##0.00"),"-","△")&amp;"】"))</f>
        <v>【602.56】</v>
      </c>
      <c r="BQ6" s="21">
        <f>IF(BQ7="",NA(),BQ7)</f>
        <v>75.44</v>
      </c>
      <c r="BR6" s="21">
        <f t="shared" ref="BR6:BZ6" si="8">IF(BR7="",NA(),BR7)</f>
        <v>75.430000000000007</v>
      </c>
      <c r="BS6" s="21">
        <f t="shared" si="8"/>
        <v>75.28</v>
      </c>
      <c r="BT6" s="21">
        <f t="shared" si="8"/>
        <v>75.239999999999995</v>
      </c>
      <c r="BU6" s="21">
        <f t="shared" si="8"/>
        <v>74.290000000000006</v>
      </c>
      <c r="BV6" s="21">
        <f t="shared" si="8"/>
        <v>91.14</v>
      </c>
      <c r="BW6" s="21">
        <f t="shared" si="8"/>
        <v>90.69</v>
      </c>
      <c r="BX6" s="21">
        <f t="shared" si="8"/>
        <v>90.5</v>
      </c>
      <c r="BY6" s="21">
        <f t="shared" si="8"/>
        <v>92.66</v>
      </c>
      <c r="BZ6" s="21">
        <f t="shared" si="8"/>
        <v>93.49</v>
      </c>
      <c r="CA6" s="20" t="str">
        <f>IF(CA7="","",IF(CA7="-","【-】","【"&amp;SUBSTITUTE(TEXT(CA7,"#,##0.00"),"-","△")&amp;"】"))</f>
        <v>【97.94】</v>
      </c>
      <c r="CB6" s="21">
        <f>IF(CB7="",NA(),CB7)</f>
        <v>150.49</v>
      </c>
      <c r="CC6" s="21">
        <f t="shared" ref="CC6:CK6" si="9">IF(CC7="",NA(),CC7)</f>
        <v>150.26</v>
      </c>
      <c r="CD6" s="21">
        <f t="shared" si="9"/>
        <v>150.16999999999999</v>
      </c>
      <c r="CE6" s="21">
        <f t="shared" si="9"/>
        <v>150.34</v>
      </c>
      <c r="CF6" s="21">
        <f t="shared" si="9"/>
        <v>152.41999999999999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66.459999999999994</v>
      </c>
      <c r="CN6" s="21">
        <f t="shared" ref="CN6:CV6" si="10">IF(CN7="",NA(),CN7)</f>
        <v>62.23</v>
      </c>
      <c r="CO6" s="21">
        <f t="shared" si="10"/>
        <v>62.44</v>
      </c>
      <c r="CP6" s="21">
        <f t="shared" si="10"/>
        <v>68.91</v>
      </c>
      <c r="CQ6" s="21">
        <f t="shared" si="10"/>
        <v>68.77</v>
      </c>
      <c r="CR6" s="21">
        <f t="shared" si="10"/>
        <v>60.78</v>
      </c>
      <c r="CS6" s="21">
        <f t="shared" si="10"/>
        <v>59.96</v>
      </c>
      <c r="CT6" s="21">
        <f t="shared" si="10"/>
        <v>59.9</v>
      </c>
      <c r="CU6" s="21">
        <f t="shared" si="10"/>
        <v>60.13</v>
      </c>
      <c r="CV6" s="21">
        <f t="shared" si="10"/>
        <v>62.51</v>
      </c>
      <c r="CW6" s="20" t="str">
        <f>IF(CW7="","",IF(CW7="-","【-】","【"&amp;SUBSTITUTE(TEXT(CW7,"#,##0.00"),"-","△")&amp;"】"))</f>
        <v>【60.13】</v>
      </c>
      <c r="CX6" s="21">
        <f>IF(CX7="",NA(),CX7)</f>
        <v>92.78</v>
      </c>
      <c r="CY6" s="21">
        <f t="shared" ref="CY6:DG6" si="11">IF(CY7="",NA(),CY7)</f>
        <v>94.3</v>
      </c>
      <c r="CZ6" s="21">
        <f t="shared" si="11"/>
        <v>94.76</v>
      </c>
      <c r="DA6" s="21">
        <f t="shared" si="11"/>
        <v>95.05</v>
      </c>
      <c r="DB6" s="21">
        <f t="shared" si="11"/>
        <v>95.27</v>
      </c>
      <c r="DC6" s="21">
        <f t="shared" si="11"/>
        <v>94.17</v>
      </c>
      <c r="DD6" s="21">
        <f t="shared" si="11"/>
        <v>94.27</v>
      </c>
      <c r="DE6" s="21">
        <f t="shared" si="11"/>
        <v>94.46</v>
      </c>
      <c r="DF6" s="21">
        <f t="shared" si="11"/>
        <v>94.37</v>
      </c>
      <c r="DG6" s="21">
        <f t="shared" si="11"/>
        <v>94.61</v>
      </c>
      <c r="DH6" s="20" t="str">
        <f>IF(DH7="","",IF(DH7="-","【-】","【"&amp;SUBSTITUTE(TEXT(DH7,"#,##0.00"),"-","△")&amp;"】"))</f>
        <v>【96.00】</v>
      </c>
      <c r="DI6" s="21">
        <f>IF(DI7="",NA(),DI7)</f>
        <v>3.54</v>
      </c>
      <c r="DJ6" s="21">
        <f t="shared" ref="DJ6:DR6" si="12">IF(DJ7="",NA(),DJ7)</f>
        <v>6.84</v>
      </c>
      <c r="DK6" s="21">
        <f t="shared" si="12"/>
        <v>10.17</v>
      </c>
      <c r="DL6" s="21">
        <f t="shared" si="12"/>
        <v>13.17</v>
      </c>
      <c r="DM6" s="21">
        <f t="shared" si="12"/>
        <v>16.07</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1">
        <f t="shared" si="13"/>
        <v>0.7</v>
      </c>
      <c r="DW6" s="21">
        <f t="shared" si="13"/>
        <v>0.69</v>
      </c>
      <c r="DX6" s="21">
        <f t="shared" si="13"/>
        <v>0.66</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232220</v>
      </c>
      <c r="D7" s="23">
        <v>46</v>
      </c>
      <c r="E7" s="23">
        <v>17</v>
      </c>
      <c r="F7" s="23">
        <v>1</v>
      </c>
      <c r="G7" s="23">
        <v>0</v>
      </c>
      <c r="H7" s="23" t="s">
        <v>95</v>
      </c>
      <c r="I7" s="23" t="s">
        <v>96</v>
      </c>
      <c r="J7" s="23" t="s">
        <v>97</v>
      </c>
      <c r="K7" s="23" t="s">
        <v>98</v>
      </c>
      <c r="L7" s="23" t="s">
        <v>99</v>
      </c>
      <c r="M7" s="23" t="s">
        <v>100</v>
      </c>
      <c r="N7" s="24" t="s">
        <v>101</v>
      </c>
      <c r="O7" s="24">
        <v>73.900000000000006</v>
      </c>
      <c r="P7" s="24">
        <v>87.17</v>
      </c>
      <c r="Q7" s="24">
        <v>97.6</v>
      </c>
      <c r="R7" s="24">
        <v>1920</v>
      </c>
      <c r="S7" s="24">
        <v>113352</v>
      </c>
      <c r="T7" s="24">
        <v>43.43</v>
      </c>
      <c r="U7" s="24">
        <v>2609.9899999999998</v>
      </c>
      <c r="V7" s="24">
        <v>98709</v>
      </c>
      <c r="W7" s="24">
        <v>16.600000000000001</v>
      </c>
      <c r="X7" s="24">
        <v>5946.33</v>
      </c>
      <c r="Y7" s="24">
        <v>92.78</v>
      </c>
      <c r="Z7" s="24">
        <v>92.55</v>
      </c>
      <c r="AA7" s="24">
        <v>94.04</v>
      </c>
      <c r="AB7" s="24">
        <v>93.88</v>
      </c>
      <c r="AC7" s="24">
        <v>94.01</v>
      </c>
      <c r="AD7" s="24">
        <v>106.67</v>
      </c>
      <c r="AE7" s="24">
        <v>106.9</v>
      </c>
      <c r="AF7" s="24">
        <v>106.74</v>
      </c>
      <c r="AG7" s="24">
        <v>106.65</v>
      </c>
      <c r="AH7" s="24">
        <v>106.25</v>
      </c>
      <c r="AI7" s="24">
        <v>105.36</v>
      </c>
      <c r="AJ7" s="24">
        <v>15.61</v>
      </c>
      <c r="AK7" s="24">
        <v>34.29</v>
      </c>
      <c r="AL7" s="24">
        <v>47.15</v>
      </c>
      <c r="AM7" s="24">
        <v>59.8</v>
      </c>
      <c r="AN7" s="24">
        <v>70.91</v>
      </c>
      <c r="AO7" s="24">
        <v>3.68</v>
      </c>
      <c r="AP7" s="24">
        <v>5.3</v>
      </c>
      <c r="AQ7" s="24">
        <v>6.49</v>
      </c>
      <c r="AR7" s="24">
        <v>6.74</v>
      </c>
      <c r="AS7" s="24">
        <v>6.65</v>
      </c>
      <c r="AT7" s="24">
        <v>3.12</v>
      </c>
      <c r="AU7" s="24">
        <v>72.77</v>
      </c>
      <c r="AV7" s="24">
        <v>74.73</v>
      </c>
      <c r="AW7" s="24">
        <v>74.239999999999995</v>
      </c>
      <c r="AX7" s="24">
        <v>85.09</v>
      </c>
      <c r="AY7" s="24">
        <v>81.599999999999994</v>
      </c>
      <c r="AZ7" s="24">
        <v>67.86</v>
      </c>
      <c r="BA7" s="24">
        <v>72.92</v>
      </c>
      <c r="BB7" s="24">
        <v>81.19</v>
      </c>
      <c r="BC7" s="24">
        <v>85.86</v>
      </c>
      <c r="BD7" s="24">
        <v>94.74</v>
      </c>
      <c r="BE7" s="24">
        <v>82.75</v>
      </c>
      <c r="BF7" s="24">
        <v>2107.3200000000002</v>
      </c>
      <c r="BG7" s="24">
        <v>2151.7800000000002</v>
      </c>
      <c r="BH7" s="24">
        <v>2192.5500000000002</v>
      </c>
      <c r="BI7" s="24">
        <v>2257.94</v>
      </c>
      <c r="BJ7" s="24">
        <v>2287.63</v>
      </c>
      <c r="BK7" s="24">
        <v>709.4</v>
      </c>
      <c r="BL7" s="24">
        <v>734.47</v>
      </c>
      <c r="BM7" s="24">
        <v>720.89</v>
      </c>
      <c r="BN7" s="24">
        <v>676.93</v>
      </c>
      <c r="BO7" s="24">
        <v>635.88</v>
      </c>
      <c r="BP7" s="24">
        <v>602.55999999999995</v>
      </c>
      <c r="BQ7" s="24">
        <v>75.44</v>
      </c>
      <c r="BR7" s="24">
        <v>75.430000000000007</v>
      </c>
      <c r="BS7" s="24">
        <v>75.28</v>
      </c>
      <c r="BT7" s="24">
        <v>75.239999999999995</v>
      </c>
      <c r="BU7" s="24">
        <v>74.290000000000006</v>
      </c>
      <c r="BV7" s="24">
        <v>91.14</v>
      </c>
      <c r="BW7" s="24">
        <v>90.69</v>
      </c>
      <c r="BX7" s="24">
        <v>90.5</v>
      </c>
      <c r="BY7" s="24">
        <v>92.66</v>
      </c>
      <c r="BZ7" s="24">
        <v>93.49</v>
      </c>
      <c r="CA7" s="24">
        <v>97.94</v>
      </c>
      <c r="CB7" s="24">
        <v>150.49</v>
      </c>
      <c r="CC7" s="24">
        <v>150.26</v>
      </c>
      <c r="CD7" s="24">
        <v>150.16999999999999</v>
      </c>
      <c r="CE7" s="24">
        <v>150.34</v>
      </c>
      <c r="CF7" s="24">
        <v>152.41999999999999</v>
      </c>
      <c r="CG7" s="24">
        <v>136.86000000000001</v>
      </c>
      <c r="CH7" s="24">
        <v>138.52000000000001</v>
      </c>
      <c r="CI7" s="24">
        <v>138.66999999999999</v>
      </c>
      <c r="CJ7" s="24">
        <v>139.12</v>
      </c>
      <c r="CK7" s="24">
        <v>141.68</v>
      </c>
      <c r="CL7" s="24">
        <v>140.97999999999999</v>
      </c>
      <c r="CM7" s="24">
        <v>66.459999999999994</v>
      </c>
      <c r="CN7" s="24">
        <v>62.23</v>
      </c>
      <c r="CO7" s="24">
        <v>62.44</v>
      </c>
      <c r="CP7" s="24">
        <v>68.91</v>
      </c>
      <c r="CQ7" s="24">
        <v>68.77</v>
      </c>
      <c r="CR7" s="24">
        <v>60.78</v>
      </c>
      <c r="CS7" s="24">
        <v>59.96</v>
      </c>
      <c r="CT7" s="24">
        <v>59.9</v>
      </c>
      <c r="CU7" s="24">
        <v>60.13</v>
      </c>
      <c r="CV7" s="24">
        <v>62.51</v>
      </c>
      <c r="CW7" s="24">
        <v>60.13</v>
      </c>
      <c r="CX7" s="24">
        <v>92.78</v>
      </c>
      <c r="CY7" s="24">
        <v>94.3</v>
      </c>
      <c r="CZ7" s="24">
        <v>94.76</v>
      </c>
      <c r="DA7" s="24">
        <v>95.05</v>
      </c>
      <c r="DB7" s="24">
        <v>95.27</v>
      </c>
      <c r="DC7" s="24">
        <v>94.17</v>
      </c>
      <c r="DD7" s="24">
        <v>94.27</v>
      </c>
      <c r="DE7" s="24">
        <v>94.46</v>
      </c>
      <c r="DF7" s="24">
        <v>94.37</v>
      </c>
      <c r="DG7" s="24">
        <v>94.61</v>
      </c>
      <c r="DH7" s="24">
        <v>96</v>
      </c>
      <c r="DI7" s="24">
        <v>3.54</v>
      </c>
      <c r="DJ7" s="24">
        <v>6.84</v>
      </c>
      <c r="DK7" s="24">
        <v>10.17</v>
      </c>
      <c r="DL7" s="24">
        <v>13.17</v>
      </c>
      <c r="DM7" s="24">
        <v>16.07</v>
      </c>
      <c r="DN7" s="24">
        <v>23.25</v>
      </c>
      <c r="DO7" s="24">
        <v>25.2</v>
      </c>
      <c r="DP7" s="24">
        <v>27.42</v>
      </c>
      <c r="DQ7" s="24">
        <v>30.01</v>
      </c>
      <c r="DR7" s="24">
        <v>32.229999999999997</v>
      </c>
      <c r="DS7" s="24">
        <v>42.2</v>
      </c>
      <c r="DT7" s="24">
        <v>0</v>
      </c>
      <c r="DU7" s="24">
        <v>0</v>
      </c>
      <c r="DV7" s="24">
        <v>0.7</v>
      </c>
      <c r="DW7" s="24">
        <v>0.69</v>
      </c>
      <c r="DX7" s="24">
        <v>0.66</v>
      </c>
      <c r="DY7" s="24">
        <v>1.06</v>
      </c>
      <c r="DZ7" s="24">
        <v>2.02</v>
      </c>
      <c r="EA7" s="24">
        <v>2.67</v>
      </c>
      <c r="EB7" s="24">
        <v>3.43</v>
      </c>
      <c r="EC7" s="24">
        <v>4.25</v>
      </c>
      <c r="ED7" s="24">
        <v>9.4600000000000009</v>
      </c>
      <c r="EE7" s="24">
        <v>0</v>
      </c>
      <c r="EF7" s="24">
        <v>0</v>
      </c>
      <c r="EG7" s="24">
        <v>0</v>
      </c>
      <c r="EH7" s="24">
        <v>0</v>
      </c>
      <c r="EI7" s="24">
        <v>0</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2026-02-13T07:35:12Z</cp:lastPrinted>
  <dcterms:created xsi:type="dcterms:W3CDTF">2025-12-23T06:02:02Z</dcterms:created>
  <dcterms:modified xsi:type="dcterms:W3CDTF">2026-02-13T07:40:30Z</dcterms:modified>
  <cp:category/>
</cp:coreProperties>
</file>