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4　知多市○\下水（公下）○\"/>
    </mc:Choice>
  </mc:AlternateContent>
  <xr:revisionPtr revIDLastSave="0" documentId="13_ncr:1_{393C6D45-75AC-4690-9A28-1F5EEE8CC86E}" xr6:coauthVersionLast="47" xr6:coauthVersionMax="47" xr10:uidLastSave="{00000000-0000-0000-0000-000000000000}"/>
  <workbookProtection workbookAlgorithmName="SHA-512" workbookHashValue="tv3Ph04M9lKvuOQ16z91ZBY0mlZQOARmhEmcl1tQiwiSTdyb8shYf3pEC4uADd8UFzn5UFFERQzgOLWc3XCFrg==" workbookSaltValue="GK97NWYjVJznx2tkXE+lD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<sst xmlns="http://schemas.openxmlformats.org/spreadsheetml/2006/main" count="231" uniqueCount="116">
  <si>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</si>
  <si>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</si>
  <si>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</si>
  <si>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</si>
  <si>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</si>
  <si>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</si>
  <si>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</si>
  <si>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</si>
  <si>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</si>
  <si>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</si>
  <si>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</si>
  <si>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</si>
  <si>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</si>
  <si>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</si>
  <si>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</si>
  <si>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</si>
  <si>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</si>
  <si>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</si>
  <si>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</si>
  <si>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</si>
  <si>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</si>
  <si>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</si>
  <si>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</si>
  <si>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</si>
  <si>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</si>
  <si>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</si>
  <si>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</si>
  <si>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</si>
  <si>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</si>
  <si>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</si>
  <si>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</si>
  <si>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</si>
  <si>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</si>
  <si>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</si>
  <si>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</si>
  <si>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</si>
  <si>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</si>
  <si>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</si>
  <si>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</si>
  <si>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</si>
  <si>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</si>
  <si>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</si>
  <si>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</si>
  <si>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</si>
  <si>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</si>
  <si>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</si>
  <si>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</si>
  <si>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</si>
  <si>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</si>
  <si>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</si>
  <si>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</si>
  <si>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</si>
  <si>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</si>
  <si>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</si>
  <si>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</si>
  <si>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</si>
  <si>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</si>
  <si>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</si>
  <si>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</si>
  <si>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</si>
  <si>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</si>
  <si>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</si>
  <si>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</si>
  <si>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</si>
  <si>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</si>
  <si>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</si>
  <si>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</si>
  <si>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</si>
  <si>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</si>
  <si>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</si>
  <si>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</si>
  <si>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</si>
  <si>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</si>
  <si>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</si>
  <si>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</si>
  <si>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</si>
  <si>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</si>
  <si>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</si>
  <si>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</si>
  <si>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</si>
  <si>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</si>
  <si>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</si>
  <si>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</si>
  <si>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</si>
  <si>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</si>
  <si>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</si>
  <si>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</si>
  <si>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</si>
  <si>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</si>
  <si>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</si>
  <si>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</si>
  <si>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</si>
  <si>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</si>
  <si>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</si>
  <si>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</si>
  <si>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</si>
  <si>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知多市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</si>
  <si>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</si>
  <si>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</si>
  <si>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</si>
  <si>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</si>
  <si>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</si>
  <si>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</si>
  <si>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</si>
  <si>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</si>
  <si>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</si>
  <si>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</si>
  <si>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</si>
  <si>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</si>
  <si>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</si>
  <si>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</si>
  <si>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</si>
  <si>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</si>
  <si>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①経常収支比率は、老朽化した処理場施設の更新、管渠の耐震化を進めており、減価償却費が増加していることから減少傾向となっています。
③流動比率は、100％を上回っており、短期的な支払能力が十分確保できています。
④企業債残高対事業規模比率は、企業債の償還を一般会計からの繰入金により充当することとしているため０％としていますが、一般会計の財政状況により現在の繰入額を維持できない可能性があります。
⑤経費回収率は、令和４年度に大規模な工事が完了し減価償却費が大幅に増加したことが主な要因となり、大幅に減少しています。今後も施設の老朽化・地震対策を進める必要があることから、減少傾向は継続すると予測されます。また、100％を割り込む数値となっており、汚水処理に係る費用を使用料収入で賄えていない状況となっています。
⑥汚水処理原価も同様に減価償却費の増加が主な要因となり、増加しています。
⑦施設利用率は、流入水量の増加により上昇しており、全国平均と比較して高い数値となっているため、適正な施設規模であると考えられます。
⑧水洗化率は、高い水準を維持しています。本市下水道は概成しており、排水人口の増加による使用料収入の増加は見込めません。</t>
    <rPh sb="188" eb="191">
      <t>カノウセイ</t>
    </rPh>
    <rPh sb="267" eb="269">
      <t>ジシン</t>
    </rPh>
    <rPh sb="269" eb="271">
      <t>タイサク</t>
    </rPh>
    <rPh sb="406" eb="408">
      <t>ゾウカ</t>
    </rPh>
    <rPh sb="411" eb="413">
      <t>ジョウショウ</t>
    </rPh>
    <phoneticPr fontId="4"/>
  </si>
  <si>
    <t>①有形固定資産減価償却率は、昭和４５年に下水道整備に着手し、施設の老朽化が進んでいることから、平均値と比べて高い数値となっています。老朽化した設備の更新を進めているため、今後ゆるやかに減少すると予測されます。
令和４年度に初めて一部の管渠が法定耐用年数を超過しました。今後、法定耐用年数を超える管渠はさらに増加するため、②管渠老朽化率は増加していくと予測されます。
現在、管渠の耐震化を進めており、令和６年度の③管渠改善率は0.12％となりました。</t>
    <phoneticPr fontId="4"/>
  </si>
  <si>
    <t>令和６年度決算における経営成績について、経営の健全性を示す①経常収支比率は、健全経営の水準とされる100％を上回っています。使用料水準の妥当性を示す⑤経費回収率は100％を下回っています。今後は使用料収入の増加が見込めない中で、施設の老朽化・地震対策による資本費の増加が予測されることから、使用料改定や維持管理費の削減等の方策を検討する必要があります。
現在、損益計算上では純利益を計上していますが、費用の増加が見込まれ、下水道事業会計全体としての経営状況は、一般会計繰入金に大きく依存した状況が続くと予想されます。しかし、市の財政状況も切迫しており、一般会計からの長期的かつ安定した十分な繰入金は期待できず、厳しい事業経営を迫られており、令和６年度に改定した下水道事業経営戦略を基に、使用料改定の検討を進めるなど、健全経営の維持に努めます。</t>
    <rPh sb="121" eb="123">
      <t>ジシン</t>
    </rPh>
    <rPh sb="343" eb="348">
      <t>シヨウリョウカイテイ</t>
    </rPh>
    <rPh sb="349" eb="351">
      <t>ケントウ</t>
    </rPh>
    <rPh sb="352" eb="35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</si>
</sst>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0.15</c:v>
                </c:pt>
                <c:pt idx="2">
                  <c:v>0.09</c:v>
                </c:pt>
                <c:pt idx="3">
                  <c:v>0.09</c:v>
                </c:pt>
                <c:pt idx="4">
                  <c:v>0.12</c:v>
                </c:pt>
              </c:numCache>
            </c:numRef>
          </c:val>
          <c:extLst>
            <c:ext xmlns:c16="http://schemas.microsoft.com/office/drawing/2014/chart" uri="{C3380CC4-5D6E-409C-BE32-E72D297353CC}">
              <c16:uniqueId val="{00000000-ABED-41C5-95CC-49B5A1BA89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ABED-41C5-95CC-49B5A1BA89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63.96</c:v>
                </c:pt>
                <c:pt idx="1">
                  <c:v>63.93</c:v>
                </c:pt>
                <c:pt idx="2">
                  <c:v>63.06</c:v>
                </c:pt>
                <c:pt idx="3">
                  <c:v>62.87</c:v>
                </c:pt>
                <c:pt idx="4">
                  <c:v>63.42</c:v>
                </c:pt>
              </c:numCache>
            </c:numRef>
          </c:val>
          <c:extLst>
            <c:ext xmlns:c16="http://schemas.microsoft.com/office/drawing/2014/chart" uri="{C3380CC4-5D6E-409C-BE32-E72D297353CC}">
              <c16:uniqueId val="{00000000-C6C3-4C30-9AE3-3BF438D1AF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6C3-4C30-9AE3-3BF438D1AF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99.11</c:v>
                </c:pt>
                <c:pt idx="1">
                  <c:v>99.14</c:v>
                </c:pt>
                <c:pt idx="2">
                  <c:v>98.97</c:v>
                </c:pt>
                <c:pt idx="3">
                  <c:v>99.05</c:v>
                </c:pt>
                <c:pt idx="4">
                  <c:v>99.05</c:v>
                </c:pt>
              </c:numCache>
            </c:numRef>
          </c:val>
          <c:extLst>
            <c:ext xmlns:c16="http://schemas.microsoft.com/office/drawing/2014/chart" uri="{C3380CC4-5D6E-409C-BE32-E72D297353CC}">
              <c16:uniqueId val="{00000000-C0E3-4360-A85E-5A44DE8351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C0E3-4360-A85E-5A44DE8351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112.15</c:v>
                </c:pt>
                <c:pt idx="1">
                  <c:v>111.66</c:v>
                </c:pt>
                <c:pt idx="2">
                  <c:v>111.03</c:v>
                </c:pt>
                <c:pt idx="3">
                  <c:v>103.48</c:v>
                </c:pt>
                <c:pt idx="4">
                  <c:v>103.97</c:v>
                </c:pt>
              </c:numCache>
            </c:numRef>
          </c:val>
          <c:extLst>
            <c:ext xmlns:c16="http://schemas.microsoft.com/office/drawing/2014/chart" uri="{C3380CC4-5D6E-409C-BE32-E72D297353CC}">
              <c16:uniqueId val="{00000000-A24A-4091-A450-9D05A92492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24A-4091-A450-9D05A92492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c:v>
                </c:pt>
                <c:pt idx="1">
                  <c:v>54.27</c:v>
                </c:pt>
                <c:pt idx="2">
                  <c:v>53.29</c:v>
                </c:pt>
                <c:pt idx="3">
                  <c:v>54.71</c:v>
                </c:pt>
                <c:pt idx="4">
                  <c:v>54.3</c:v>
                </c:pt>
              </c:numCache>
            </c:numRef>
          </c:val>
          <c:extLst>
            <c:ext xmlns:c16="http://schemas.microsoft.com/office/drawing/2014/chart" uri="{C3380CC4-5D6E-409C-BE32-E72D297353CC}">
              <c16:uniqueId val="{00000000-6A7E-494B-86BB-F7A76A1D30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6A7E-494B-86BB-F7A76A1D30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7.0000000000000007E-2</c:v>
                </c:pt>
                <c:pt idx="3" formatCode="#,##0.00;&quot;△&quot;#,##0.00;&quot;-&quot;">
                  <c:v>3.1</c:v>
                </c:pt>
                <c:pt idx="4" formatCode="#,##0.00;&quot;△&quot;#,##0.00;&quot;-&quot;">
                  <c:v>3.13</c:v>
                </c:pt>
              </c:numCache>
            </c:numRef>
          </c:val>
          <c:extLst>
            <c:ext xmlns:c16="http://schemas.microsoft.com/office/drawing/2014/chart" uri="{C3380CC4-5D6E-409C-BE32-E72D297353CC}">
              <c16:uniqueId val="{00000000-6A6C-4C4B-AF1C-D735DB6C85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6A6C-4C4B-AF1C-D735DB6C85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E4-48EA-8B93-16F459AA05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D7E4-48EA-8B93-16F459AA05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218.19</c:v>
                </c:pt>
                <c:pt idx="1">
                  <c:v>207.69</c:v>
                </c:pt>
                <c:pt idx="2">
                  <c:v>214.1</c:v>
                </c:pt>
                <c:pt idx="3">
                  <c:v>279.33999999999997</c:v>
                </c:pt>
                <c:pt idx="4">
                  <c:v>268.82</c:v>
                </c:pt>
              </c:numCache>
            </c:numRef>
          </c:val>
          <c:extLst>
            <c:ext xmlns:c16="http://schemas.microsoft.com/office/drawing/2014/chart" uri="{C3380CC4-5D6E-409C-BE32-E72D297353CC}">
              <c16:uniqueId val="{00000000-4185-48DE-ABA2-46141FD51A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4185-48DE-ABA2-46141FD51A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60-4634-BC90-CEBAA6052C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C60-4634-BC90-CEBAA6052C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102.57</c:v>
                </c:pt>
                <c:pt idx="1">
                  <c:v>101.83</c:v>
                </c:pt>
                <c:pt idx="2">
                  <c:v>98.41</c:v>
                </c:pt>
                <c:pt idx="3">
                  <c:v>85.95</c:v>
                </c:pt>
                <c:pt idx="4">
                  <c:v>85.04</c:v>
                </c:pt>
              </c:numCache>
            </c:numRef>
          </c:val>
          <c:extLst>
            <c:ext xmlns:c16="http://schemas.microsoft.com/office/drawing/2014/chart" uri="{C3380CC4-5D6E-409C-BE32-E72D297353CC}">
              <c16:uniqueId val="{00000000-D059-40FB-A831-AF32D91239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D059-40FB-A831-AF32D91239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107.11</c:v>
                </c:pt>
                <c:pt idx="1">
                  <c:v>107.8</c:v>
                </c:pt>
                <c:pt idx="2">
                  <c:v>111.42</c:v>
                </c:pt>
                <c:pt idx="3">
                  <c:v>127.48</c:v>
                </c:pt>
                <c:pt idx="4">
                  <c:v>128.96</c:v>
                </c:pt>
              </c:numCache>
            </c:numRef>
          </c:val>
          <c:extLst>
            <c:ext xmlns:c16="http://schemas.microsoft.com/office/drawing/2014/chart" uri="{C3380CC4-5D6E-409C-BE32-E72D297353CC}">
              <c16:uniqueId val="{00000000-9090-4ADB-8D7A-AA6653F60E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9090-4ADB-8D7A-AA6653F60E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知多市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83017</v>
      </c>
      <c r="AM8" s="41"/>
      <c r="AN8" s="41"/>
      <c r="AO8" s="41"/>
      <c r="AP8" s="41"/>
      <c r="AQ8" s="41"/>
      <c r="AR8" s="41"/>
      <c r="AS8" s="41"/>
      <c r="AT8" s="34">
        <f>データ!T6</f>
        <v>45.9</v>
      </c>
      <c r="AU8" s="34"/>
      <c r="AV8" s="34"/>
      <c r="AW8" s="34"/>
      <c r="AX8" s="34"/>
      <c r="AY8" s="34"/>
      <c r="AZ8" s="34"/>
      <c r="BA8" s="34"/>
      <c r="BB8" s="34">
        <f>データ!U6</f>
        <v>1808.65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78.53</v>
      </c>
      <c r="J10" s="34"/>
      <c r="K10" s="34"/>
      <c r="L10" s="34"/>
      <c r="M10" s="34"/>
      <c r="N10" s="34"/>
      <c r="O10" s="34"/>
      <c r="P10" s="34">
        <f>データ!P6</f>
        <v>96.93</v>
      </c>
      <c r="Q10" s="34"/>
      <c r="R10" s="34"/>
      <c r="S10" s="34"/>
      <c r="T10" s="34"/>
      <c r="U10" s="34"/>
      <c r="V10" s="34"/>
      <c r="W10" s="34">
        <f>データ!Q6</f>
        <v>85.07</v>
      </c>
      <c r="X10" s="34"/>
      <c r="Y10" s="34"/>
      <c r="Z10" s="34"/>
      <c r="AA10" s="34"/>
      <c r="AB10" s="34"/>
      <c r="AC10" s="34"/>
      <c r="AD10" s="41">
        <f>データ!R6</f>
        <v>2222</v>
      </c>
      <c r="AE10" s="41"/>
      <c r="AF10" s="41"/>
      <c r="AG10" s="41"/>
      <c r="AH10" s="41"/>
      <c r="AI10" s="41"/>
      <c r="AJ10" s="41"/>
      <c r="AK10" s="2"/>
      <c r="AL10" s="41">
        <f>データ!V6</f>
        <v>80257</v>
      </c>
      <c r="AM10" s="41"/>
      <c r="AN10" s="41"/>
      <c r="AO10" s="41"/>
      <c r="AP10" s="41"/>
      <c r="AQ10" s="41"/>
      <c r="AR10" s="41"/>
      <c r="AS10" s="41"/>
      <c r="AT10" s="34">
        <f>データ!W6</f>
        <v>15.11</v>
      </c>
      <c r="AU10" s="34"/>
      <c r="AV10" s="34"/>
      <c r="AW10" s="34"/>
      <c r="AX10" s="34"/>
      <c r="AY10" s="34"/>
      <c r="AZ10" s="34"/>
      <c r="BA10" s="34"/>
      <c r="BB10" s="34">
        <f>データ!X6</f>
        <v>5311.52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2g2+zOXxGmnhorC6r7SjzEH1jT8aY5EPEBYpd03KIPm5YYgVC9WVq5HKniH3NcvSnnhFN4tcAbUifTjjgwS7DA==" saltValue="fCVI+RqZAPCTv/d5qL3V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232246</v>
      </c>
      <c r="D6" s="19">
        <f t="shared" si="3"/>
        <v>46</v>
      </c>
      <c r="E6" s="19">
        <f t="shared" si="3"/>
        <v>17</v>
      </c>
      <c r="F6" s="19">
        <f t="shared" si="3"/>
        <v>1</v>
      </c>
      <c r="G6" s="19">
        <f t="shared" si="3"/>
        <v>0</v>
      </c>
      <c r="H6" s="19" t="str">
        <f t="shared" si="3"/>
        <v>愛知県　知多市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78.53</v>
      </c>
      <c r="P6" s="20">
        <f t="shared" si="3"/>
        <v>96.93</v>
      </c>
      <c r="Q6" s="20">
        <f t="shared" si="3"/>
        <v>85.07</v>
      </c>
      <c r="R6" s="20">
        <f t="shared" si="3"/>
        <v>2222</v>
      </c>
      <c r="S6" s="20">
        <f t="shared" si="3"/>
        <v>83017</v>
      </c>
      <c r="T6" s="20">
        <f t="shared" si="3"/>
        <v>45.9</v>
      </c>
      <c r="U6" s="20">
        <f t="shared" si="3"/>
        <v>1808.65</v>
      </c>
      <c r="V6" s="20">
        <f t="shared" si="3"/>
        <v>80257</v>
      </c>
      <c r="W6" s="20">
        <f t="shared" si="3"/>
        <v>15.11</v>
      </c>
      <c r="X6" s="20">
        <f t="shared" si="3"/>
        <v>5311.52</v>
      </c>
      <c r="Y6" s="21">
        <f>IF(Y7="",NA(),Y7)</f>
        <v>112.15</v>
      </c>
      <c r="Z6" s="21">
        <f t="shared" ref="Z6:AH6" si="4">IF(Z7="",NA(),Z7)</f>
        <v>111.66</v>
      </c>
      <c r="AA6" s="21">
        <f t="shared" si="4"/>
        <v>111.03</v>
      </c>
      <c r="AB6" s="21">
        <f t="shared" si="4"/>
        <v>103.48</v>
      </c>
      <c r="AC6" s="21">
        <f t="shared" si="4"/>
        <v>103.97</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218.19</v>
      </c>
      <c r="AV6" s="21">
        <f t="shared" ref="AV6:BD6" si="6">IF(AV7="",NA(),AV7)</f>
        <v>207.69</v>
      </c>
      <c r="AW6" s="21">
        <f t="shared" si="6"/>
        <v>214.1</v>
      </c>
      <c r="AX6" s="21">
        <f t="shared" si="6"/>
        <v>279.33999999999997</v>
      </c>
      <c r="AY6" s="21">
        <f t="shared" si="6"/>
        <v>268.82</v>
      </c>
      <c r="AZ6" s="21">
        <f t="shared" si="6"/>
        <v>67.86</v>
      </c>
      <c r="BA6" s="21">
        <f t="shared" si="6"/>
        <v>72.92</v>
      </c>
      <c r="BB6" s="21">
        <f t="shared" si="6"/>
        <v>81.19</v>
      </c>
      <c r="BC6" s="21">
        <f t="shared" si="6"/>
        <v>85.86</v>
      </c>
      <c r="BD6" s="21">
        <f t="shared" si="6"/>
        <v>94.74</v>
      </c>
      <c r="BE6" s="20" t="str">
        <f>IF(BE7="","",IF(BE7="-","【-】","【"&amp;SUBSTITUTE(TEXT(BE7,"#,##0.00"),"-","△")&amp;"】"))</f>
        <v>【82.75】</v>
      </c>
      <c r="BF6" s="20">
        <f>IF(BF7="",NA(),BF7)</f>
        <v>0</v>
      </c>
      <c r="BG6" s="20">
        <f t="shared" ref="BG6:BO6" si="7">IF(BG7="",NA(),BG7)</f>
        <v>0</v>
      </c>
      <c r="BH6" s="20">
        <f t="shared" si="7"/>
        <v>0</v>
      </c>
      <c r="BI6" s="20">
        <f t="shared" si="7"/>
        <v>0</v>
      </c>
      <c r="BJ6" s="20">
        <f t="shared" si="7"/>
        <v>0</v>
      </c>
      <c r="BK6" s="21">
        <f t="shared" si="7"/>
        <v>709.4</v>
      </c>
      <c r="BL6" s="21">
        <f t="shared" si="7"/>
        <v>734.47</v>
      </c>
      <c r="BM6" s="21">
        <f t="shared" si="7"/>
        <v>720.89</v>
      </c>
      <c r="BN6" s="21">
        <f t="shared" si="7"/>
        <v>676.93</v>
      </c>
      <c r="BO6" s="21">
        <f t="shared" si="7"/>
        <v>635.88</v>
      </c>
      <c r="BP6" s="20" t="str">
        <f>IF(BP7="","",IF(BP7="-","【-】","【"&amp;SUBSTITUTE(TEXT(BP7,"#,##0.00"),"-","△")&amp;"】"))</f>
        <v>【602.56】</v>
      </c>
      <c r="BQ6" s="21">
        <f>IF(BQ7="",NA(),BQ7)</f>
        <v>102.57</v>
      </c>
      <c r="BR6" s="21">
        <f t="shared" ref="BR6:BZ6" si="8">IF(BR7="",NA(),BR7)</f>
        <v>101.83</v>
      </c>
      <c r="BS6" s="21">
        <f t="shared" si="8"/>
        <v>98.41</v>
      </c>
      <c r="BT6" s="21">
        <f t="shared" si="8"/>
        <v>85.95</v>
      </c>
      <c r="BU6" s="21">
        <f t="shared" si="8"/>
        <v>85.04</v>
      </c>
      <c r="BV6" s="21">
        <f t="shared" si="8"/>
        <v>91.14</v>
      </c>
      <c r="BW6" s="21">
        <f t="shared" si="8"/>
        <v>90.69</v>
      </c>
      <c r="BX6" s="21">
        <f t="shared" si="8"/>
        <v>90.5</v>
      </c>
      <c r="BY6" s="21">
        <f t="shared" si="8"/>
        <v>92.66</v>
      </c>
      <c r="BZ6" s="21">
        <f t="shared" si="8"/>
        <v>93.49</v>
      </c>
      <c r="CA6" s="20" t="str">
        <f>IF(CA7="","",IF(CA7="-","【-】","【"&amp;SUBSTITUTE(TEXT(CA7,"#,##0.00"),"-","△")&amp;"】"))</f>
        <v>【97.94】</v>
      </c>
      <c r="CB6" s="21">
        <f>IF(CB7="",NA(),CB7)</f>
        <v>107.11</v>
      </c>
      <c r="CC6" s="21">
        <f t="shared" ref="CC6:CK6" si="9">IF(CC7="",NA(),CC7)</f>
        <v>107.8</v>
      </c>
      <c r="CD6" s="21">
        <f t="shared" si="9"/>
        <v>111.42</v>
      </c>
      <c r="CE6" s="21">
        <f t="shared" si="9"/>
        <v>127.48</v>
      </c>
      <c r="CF6" s="21">
        <f t="shared" si="9"/>
        <v>128.96</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63.96</v>
      </c>
      <c r="CN6" s="21">
        <f t="shared" ref="CN6:CV6" si="10">IF(CN7="",NA(),CN7)</f>
        <v>63.93</v>
      </c>
      <c r="CO6" s="21">
        <f t="shared" si="10"/>
        <v>63.06</v>
      </c>
      <c r="CP6" s="21">
        <f t="shared" si="10"/>
        <v>62.87</v>
      </c>
      <c r="CQ6" s="21">
        <f t="shared" si="10"/>
        <v>63.42</v>
      </c>
      <c r="CR6" s="21">
        <f t="shared" si="10"/>
        <v>60.78</v>
      </c>
      <c r="CS6" s="21">
        <f t="shared" si="10"/>
        <v>59.96</v>
      </c>
      <c r="CT6" s="21">
        <f t="shared" si="10"/>
        <v>59.9</v>
      </c>
      <c r="CU6" s="21">
        <f t="shared" si="10"/>
        <v>60.13</v>
      </c>
      <c r="CV6" s="21">
        <f t="shared" si="10"/>
        <v>62.51</v>
      </c>
      <c r="CW6" s="20" t="str">
        <f>IF(CW7="","",IF(CW7="-","【-】","【"&amp;SUBSTITUTE(TEXT(CW7,"#,##0.00"),"-","△")&amp;"】"))</f>
        <v>【60.13】</v>
      </c>
      <c r="CX6" s="21">
        <f>IF(CX7="",NA(),CX7)</f>
        <v>99.11</v>
      </c>
      <c r="CY6" s="21">
        <f t="shared" ref="CY6:DG6" si="11">IF(CY7="",NA(),CY7)</f>
        <v>99.14</v>
      </c>
      <c r="CZ6" s="21">
        <f t="shared" si="11"/>
        <v>98.97</v>
      </c>
      <c r="DA6" s="21">
        <f t="shared" si="11"/>
        <v>99.05</v>
      </c>
      <c r="DB6" s="21">
        <f t="shared" si="11"/>
        <v>99.05</v>
      </c>
      <c r="DC6" s="21">
        <f t="shared" si="11"/>
        <v>94.17</v>
      </c>
      <c r="DD6" s="21">
        <f t="shared" si="11"/>
        <v>94.27</v>
      </c>
      <c r="DE6" s="21">
        <f t="shared" si="11"/>
        <v>94.46</v>
      </c>
      <c r="DF6" s="21">
        <f t="shared" si="11"/>
        <v>94.37</v>
      </c>
      <c r="DG6" s="21">
        <f t="shared" si="11"/>
        <v>94.61</v>
      </c>
      <c r="DH6" s="20" t="str">
        <f>IF(DH7="","",IF(DH7="-","【-】","【"&amp;SUBSTITUTE(TEXT(DH7,"#,##0.00"),"-","△")&amp;"】"))</f>
        <v>【96.00】</v>
      </c>
      <c r="DI6" s="21">
        <f>IF(DI7="",NA(),DI7)</f>
        <v>53</v>
      </c>
      <c r="DJ6" s="21">
        <f t="shared" ref="DJ6:DR6" si="12">IF(DJ7="",NA(),DJ7)</f>
        <v>54.27</v>
      </c>
      <c r="DK6" s="21">
        <f t="shared" si="12"/>
        <v>53.29</v>
      </c>
      <c r="DL6" s="21">
        <f t="shared" si="12"/>
        <v>54.71</v>
      </c>
      <c r="DM6" s="21">
        <f t="shared" si="12"/>
        <v>54.3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1">
        <f t="shared" si="13"/>
        <v>7.0000000000000007E-2</v>
      </c>
      <c r="DW6" s="21">
        <f t="shared" si="13"/>
        <v>3.1</v>
      </c>
      <c r="DX6" s="21">
        <f t="shared" si="13"/>
        <v>3.13</v>
      </c>
      <c r="DY6" s="21">
        <f t="shared" si="13"/>
        <v>1.06</v>
      </c>
      <c r="DZ6" s="21">
        <f t="shared" si="13"/>
        <v>2.02</v>
      </c>
      <c r="EA6" s="21">
        <f t="shared" si="13"/>
        <v>2.67</v>
      </c>
      <c r="EB6" s="21">
        <f t="shared" si="13"/>
        <v>3.43</v>
      </c>
      <c r="EC6" s="21">
        <f t="shared" si="13"/>
        <v>4.25</v>
      </c>
      <c r="ED6" s="20" t="str">
        <f>IF(ED7="","",IF(ED7="-","【-】","【"&amp;SUBSTITUTE(TEXT(ED7,"#,##0.00"),"-","△")&amp;"】"))</f>
        <v>【9.46】</v>
      </c>
      <c r="EE6" s="21">
        <f>IF(EE7="",NA(),EE7)</f>
        <v>0.08</v>
      </c>
      <c r="EF6" s="21">
        <f t="shared" ref="EF6:EN6" si="14">IF(EF7="",NA(),EF7)</f>
        <v>0.15</v>
      </c>
      <c r="EG6" s="21">
        <f t="shared" si="14"/>
        <v>0.09</v>
      </c>
      <c r="EH6" s="21">
        <f t="shared" si="14"/>
        <v>0.09</v>
      </c>
      <c r="EI6" s="21">
        <f t="shared" si="14"/>
        <v>0.12</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232246</v>
      </c>
      <c r="D7" s="23">
        <v>46</v>
      </c>
      <c r="E7" s="23">
        <v>17</v>
      </c>
      <c r="F7" s="23">
        <v>1</v>
      </c>
      <c r="G7" s="23">
        <v>0</v>
      </c>
      <c r="H7" s="23" t="s">
        <v>96</v>
      </c>
      <c r="I7" s="23" t="s">
        <v>97</v>
      </c>
      <c r="J7" s="23" t="s">
        <v>98</v>
      </c>
      <c r="K7" s="23" t="s">
        <v>99</v>
      </c>
      <c r="L7" s="23" t="s">
        <v>100</v>
      </c>
      <c r="M7" s="23" t="s">
        <v>101</v>
      </c>
      <c r="N7" s="24" t="s">
        <v>102</v>
      </c>
      <c r="O7" s="24">
        <v>78.53</v>
      </c>
      <c r="P7" s="24">
        <v>96.93</v>
      </c>
      <c r="Q7" s="24">
        <v>85.07</v>
      </c>
      <c r="R7" s="24">
        <v>2222</v>
      </c>
      <c r="S7" s="24">
        <v>83017</v>
      </c>
      <c r="T7" s="24">
        <v>45.9</v>
      </c>
      <c r="U7" s="24">
        <v>1808.65</v>
      </c>
      <c r="V7" s="24">
        <v>80257</v>
      </c>
      <c r="W7" s="24">
        <v>15.11</v>
      </c>
      <c r="X7" s="24">
        <v>5311.52</v>
      </c>
      <c r="Y7" s="24">
        <v>112.15</v>
      </c>
      <c r="Z7" s="24">
        <v>111.66</v>
      </c>
      <c r="AA7" s="24">
        <v>111.03</v>
      </c>
      <c r="AB7" s="24">
        <v>103.48</v>
      </c>
      <c r="AC7" s="24">
        <v>103.97</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218.19</v>
      </c>
      <c r="AV7" s="24">
        <v>207.69</v>
      </c>
      <c r="AW7" s="24">
        <v>214.1</v>
      </c>
      <c r="AX7" s="24">
        <v>279.33999999999997</v>
      </c>
      <c r="AY7" s="24">
        <v>268.82</v>
      </c>
      <c r="AZ7" s="24">
        <v>67.86</v>
      </c>
      <c r="BA7" s="24">
        <v>72.92</v>
      </c>
      <c r="BB7" s="24">
        <v>81.19</v>
      </c>
      <c r="BC7" s="24">
        <v>85.86</v>
      </c>
      <c r="BD7" s="24">
        <v>94.74</v>
      </c>
      <c r="BE7" s="24">
        <v>82.75</v>
      </c>
      <c r="BF7" s="24">
        <v>0</v>
      </c>
      <c r="BG7" s="24">
        <v>0</v>
      </c>
      <c r="BH7" s="24">
        <v>0</v>
      </c>
      <c r="BI7" s="24">
        <v>0</v>
      </c>
      <c r="BJ7" s="24">
        <v>0</v>
      </c>
      <c r="BK7" s="24">
        <v>709.4</v>
      </c>
      <c r="BL7" s="24">
        <v>734.47</v>
      </c>
      <c r="BM7" s="24">
        <v>720.89</v>
      </c>
      <c r="BN7" s="24">
        <v>676.93</v>
      </c>
      <c r="BO7" s="24">
        <v>635.88</v>
      </c>
      <c r="BP7" s="24">
        <v>602.55999999999995</v>
      </c>
      <c r="BQ7" s="24">
        <v>102.57</v>
      </c>
      <c r="BR7" s="24">
        <v>101.83</v>
      </c>
      <c r="BS7" s="24">
        <v>98.41</v>
      </c>
      <c r="BT7" s="24">
        <v>85.95</v>
      </c>
      <c r="BU7" s="24">
        <v>85.04</v>
      </c>
      <c r="BV7" s="24">
        <v>91.14</v>
      </c>
      <c r="BW7" s="24">
        <v>90.69</v>
      </c>
      <c r="BX7" s="24">
        <v>90.5</v>
      </c>
      <c r="BY7" s="24">
        <v>92.66</v>
      </c>
      <c r="BZ7" s="24">
        <v>93.49</v>
      </c>
      <c r="CA7" s="24">
        <v>97.94</v>
      </c>
      <c r="CB7" s="24">
        <v>107.11</v>
      </c>
      <c r="CC7" s="24">
        <v>107.8</v>
      </c>
      <c r="CD7" s="24">
        <v>111.42</v>
      </c>
      <c r="CE7" s="24">
        <v>127.48</v>
      </c>
      <c r="CF7" s="24">
        <v>128.96</v>
      </c>
      <c r="CG7" s="24">
        <v>136.86000000000001</v>
      </c>
      <c r="CH7" s="24">
        <v>138.52000000000001</v>
      </c>
      <c r="CI7" s="24">
        <v>138.66999999999999</v>
      </c>
      <c r="CJ7" s="24">
        <v>139.12</v>
      </c>
      <c r="CK7" s="24">
        <v>141.68</v>
      </c>
      <c r="CL7" s="24">
        <v>140.97999999999999</v>
      </c>
      <c r="CM7" s="24">
        <v>63.96</v>
      </c>
      <c r="CN7" s="24">
        <v>63.93</v>
      </c>
      <c r="CO7" s="24">
        <v>63.06</v>
      </c>
      <c r="CP7" s="24">
        <v>62.87</v>
      </c>
      <c r="CQ7" s="24">
        <v>63.42</v>
      </c>
      <c r="CR7" s="24">
        <v>60.78</v>
      </c>
      <c r="CS7" s="24">
        <v>59.96</v>
      </c>
      <c r="CT7" s="24">
        <v>59.9</v>
      </c>
      <c r="CU7" s="24">
        <v>60.13</v>
      </c>
      <c r="CV7" s="24">
        <v>62.51</v>
      </c>
      <c r="CW7" s="24">
        <v>60.13</v>
      </c>
      <c r="CX7" s="24">
        <v>99.11</v>
      </c>
      <c r="CY7" s="24">
        <v>99.14</v>
      </c>
      <c r="CZ7" s="24">
        <v>98.97</v>
      </c>
      <c r="DA7" s="24">
        <v>99.05</v>
      </c>
      <c r="DB7" s="24">
        <v>99.05</v>
      </c>
      <c r="DC7" s="24">
        <v>94.17</v>
      </c>
      <c r="DD7" s="24">
        <v>94.27</v>
      </c>
      <c r="DE7" s="24">
        <v>94.46</v>
      </c>
      <c r="DF7" s="24">
        <v>94.37</v>
      </c>
      <c r="DG7" s="24">
        <v>94.61</v>
      </c>
      <c r="DH7" s="24">
        <v>96</v>
      </c>
      <c r="DI7" s="24">
        <v>53</v>
      </c>
      <c r="DJ7" s="24">
        <v>54.27</v>
      </c>
      <c r="DK7" s="24">
        <v>53.29</v>
      </c>
      <c r="DL7" s="24">
        <v>54.71</v>
      </c>
      <c r="DM7" s="24">
        <v>54.3</v>
      </c>
      <c r="DN7" s="24">
        <v>23.25</v>
      </c>
      <c r="DO7" s="24">
        <v>25.2</v>
      </c>
      <c r="DP7" s="24">
        <v>27.42</v>
      </c>
      <c r="DQ7" s="24">
        <v>30.01</v>
      </c>
      <c r="DR7" s="24">
        <v>32.229999999999997</v>
      </c>
      <c r="DS7" s="24">
        <v>42.2</v>
      </c>
      <c r="DT7" s="24">
        <v>0</v>
      </c>
      <c r="DU7" s="24">
        <v>0</v>
      </c>
      <c r="DV7" s="24">
        <v>7.0000000000000007E-2</v>
      </c>
      <c r="DW7" s="24">
        <v>3.1</v>
      </c>
      <c r="DX7" s="24">
        <v>3.13</v>
      </c>
      <c r="DY7" s="24">
        <v>1.06</v>
      </c>
      <c r="DZ7" s="24">
        <v>2.02</v>
      </c>
      <c r="EA7" s="24">
        <v>2.67</v>
      </c>
      <c r="EB7" s="24">
        <v>3.43</v>
      </c>
      <c r="EC7" s="24">
        <v>4.25</v>
      </c>
      <c r="ED7" s="24">
        <v>9.4600000000000009</v>
      </c>
      <c r="EE7" s="24">
        <v>0.08</v>
      </c>
      <c r="EF7" s="24">
        <v>0.15</v>
      </c>
      <c r="EG7" s="24">
        <v>0.09</v>
      </c>
      <c r="EH7" s="24">
        <v>0.09</v>
      </c>
      <c r="EI7" s="24">
        <v>0.12</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2026-02-13T08:00:29Z</cp:lastPrinted>
  <dcterms:created xsi:type="dcterms:W3CDTF">2025-12-23T06:02:04Z</dcterms:created>
  <dcterms:modified xsi:type="dcterms:W3CDTF">2026-02-13T08:00:36Z</dcterms:modified>
  <cp:category/>
</cp:coreProperties>
</file>