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C15F0E7C-2D13-4D65-B1B1-C39A69F4CF8A}" xr6:coauthVersionLast="47" xr6:coauthVersionMax="47" xr10:uidLastSave="{00000000-0000-0000-0000-000000000000}"/>
  <workbookProtection workbookAlgorithmName="SHA-512" workbookHashValue="XQhIUVvDnWFqoid6sb38QbRdciNFbag6buSU6cCk7MxkOeDBFyvdiA++4smuUoYHLo1d0cfHEfsJbUQM90VdyQ==" workbookSaltValue="MBdzJ4na4ih4b92emolRY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AD10" i="4"/>
  <c r="W10" i="4"/>
  <c r="P10" i="4"/>
  <c r="I10" i="4"/>
  <c r="B10" i="4"/>
</calcChain>
</file>

<file path=xl/sharedStrings.xml><?xml version="1.0" encoding="utf-8"?>
<sst xmlns="http://schemas.openxmlformats.org/spreadsheetml/2006/main" count="236" uniqueCount="114">
  <si>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</si>
  <si>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</si>
  <si>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</si>
  <si>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</si>
  <si>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</si>
  <si>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</si>
  <si>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</si>
  <si>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</si>
  <si>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</si>
  <si>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</si>
  <si>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</si>
  <si>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</si>
  <si>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</si>
  <si>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</si>
  <si>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</si>
  <si>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</si>
  <si>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</si>
  <si>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</si>
  <si>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</si>
  <si>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</si>
  <si>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</si>
  <si>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</si>
  <si>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</si>
  <si>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</si>
  <si>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</si>
  <si>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</si>
  <si>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</si>
  <si>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</si>
  <si>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</si>
  <si>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</si>
  <si>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</si>
  <si>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</si>
  <si>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</si>
  <si>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</si>
  <si>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</si>
  <si>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</si>
  <si>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</si>
  <si>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</si>
  <si>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</si>
  <si>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</si>
  <si>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</si>
  <si>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</si>
  <si>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</si>
  <si>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</si>
  <si>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</si>
  <si>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</si>
  <si>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</si>
  <si>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</si>
  <si>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</si>
  <si>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</si>
  <si>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</si>
  <si>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</si>
  <si>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</si>
  <si>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</si>
  <si>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</si>
  <si>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</si>
  <si>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</si>
  <si>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</si>
  <si>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</si>
  <si>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</si>
  <si>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</si>
  <si>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</si>
  <si>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</si>
  <si>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</si>
  <si>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</si>
  <si>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</si>
  <si>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</si>
  <si>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</si>
  <si>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</si>
  <si>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</si>
  <si>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</si>
  <si>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</si>
  <si>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</si>
  <si>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</si>
  <si>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</si>
  <si>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</si>
  <si>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</si>
  <si>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</si>
  <si>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</si>
  <si>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</si>
  <si>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</si>
  <si>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</si>
  <si>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</si>
  <si>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</si>
  <si>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</si>
  <si>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</si>
  <si>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</si>
  <si>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</si>
  <si>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</si>
  <si>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</si>
  <si>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</si>
  <si>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</si>
  <si>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</si>
  <si>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</si>
  <si>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</si>
  <si>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愛知県　知立市</t>
  </si>
  <si>
    <t>法適用</t>
  </si>
  <si>
    <t>下水道事業</t>
  </si>
  <si>
    <t>公共下水道</t>
  </si>
  <si>
    <t>Bc1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</si>
  <si>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</si>
  <si>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</si>
  <si>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</si>
  <si>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</si>
  <si>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</si>
  <si>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</si>
  <si>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</si>
  <si>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</si>
  <si>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</si>
  <si>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</si>
  <si>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</si>
  <si>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が類似団体平均値と比較して低い理由は令和元年に公営企業会計に移行した際に、移行前にあった固定資産の減価償却累計額を計上していないためです。将来的には減価償却累計額が増加するため、類似団体平均値に近づいていきます。②管渠老朽化率は老朽化対策工事の実施や新設の下水道管渠の普及事業の実施により、類似団体に比べ数値が低くなっています。③管渠改善率は今後も計画的な管渠の更新工事を行っていき、総合的なコストの削減を目指していきます。
今後もストックマネジメント計画に基づき、老朽化対策工事を実施していきます。</t>
    <rPh sb="1" eb="7">
      <t>ユウケイコテ</t>
    </rPh>
    <rPh sb="7" eb="12">
      <t>ゲンカシ</t>
    </rPh>
    <rPh sb="13" eb="17">
      <t>ルイジ</t>
    </rPh>
    <rPh sb="17" eb="20">
      <t>ヘイキンチ</t>
    </rPh>
    <rPh sb="21" eb="23">
      <t>ヒカク</t>
    </rPh>
    <rPh sb="25" eb="26">
      <t>ヒク</t>
    </rPh>
    <rPh sb="27" eb="30">
      <t>リユ</t>
    </rPh>
    <rPh sb="30" eb="35">
      <t>レイワガ</t>
    </rPh>
    <rPh sb="35" eb="41">
      <t>コウエイキギョウカイケイ</t>
    </rPh>
    <rPh sb="42" eb="44">
      <t>イコウ</t>
    </rPh>
    <rPh sb="46" eb="48">
      <t>サ</t>
    </rPh>
    <rPh sb="49" eb="52">
      <t>イコウマエ</t>
    </rPh>
    <rPh sb="56" eb="61">
      <t>コテイシサ</t>
    </rPh>
    <rPh sb="61" eb="65">
      <t>ゲンカ</t>
    </rPh>
    <rPh sb="65" eb="68">
      <t>ルイケイガク</t>
    </rPh>
    <rPh sb="69" eb="71">
      <t>ケイジョウ</t>
    </rPh>
    <rPh sb="81" eb="84">
      <t>ショウライテキ</t>
    </rPh>
    <rPh sb="86" eb="93">
      <t>ゲンカショウキャクルイケイガク</t>
    </rPh>
    <rPh sb="94" eb="96">
      <t>ゾウカ</t>
    </rPh>
    <rPh sb="101" eb="105">
      <t>ルイジ</t>
    </rPh>
    <rPh sb="105" eb="108">
      <t>ヘイキンチ</t>
    </rPh>
    <rPh sb="109" eb="110">
      <t>チカ</t>
    </rPh>
    <rPh sb="123" eb="124">
      <t>カ</t>
    </rPh>
    <rPh sb="124" eb="125">
      <t>リツ</t>
    </rPh>
    <rPh sb="126" eb="134">
      <t>ロウキュウカタイ</t>
    </rPh>
    <rPh sb="134" eb="136">
      <t>ジッシ</t>
    </rPh>
    <rPh sb="137" eb="139">
      <t>シンセツ</t>
    </rPh>
    <rPh sb="140" eb="143">
      <t>ゲスイドウ</t>
    </rPh>
    <rPh sb="143" eb="145">
      <t>カンキョ</t>
    </rPh>
    <rPh sb="146" eb="150">
      <t>フキュウ</t>
    </rPh>
    <rPh sb="151" eb="153">
      <t>ジッシ</t>
    </rPh>
    <rPh sb="157" eb="166">
      <t>ルイジダンタイ</t>
    </rPh>
    <rPh sb="167" eb="176">
      <t>ヒククナッテイマス</t>
    </rPh>
    <rPh sb="177" eb="182">
      <t>カンキョカ</t>
    </rPh>
    <rPh sb="183" eb="185">
      <t>コンゴ</t>
    </rPh>
    <rPh sb="186" eb="189">
      <t>ケイカクテキ</t>
    </rPh>
    <rPh sb="190" eb="192">
      <t>カンキョ</t>
    </rPh>
    <rPh sb="193" eb="195">
      <t>コウシン</t>
    </rPh>
    <rPh sb="195" eb="197">
      <t>コウジ</t>
    </rPh>
    <rPh sb="198" eb="199">
      <t>オコナ</t>
    </rPh>
    <rPh sb="204" eb="207">
      <t>ソウゴウテキ</t>
    </rPh>
    <rPh sb="212" eb="214">
      <t>サクゲン</t>
    </rPh>
    <rPh sb="215" eb="217">
      <t>メザ</t>
    </rPh>
    <rPh sb="225" eb="227">
      <t>コンゴ</t>
    </rPh>
    <rPh sb="238" eb="240">
      <t>ケイカク</t>
    </rPh>
    <rPh sb="241" eb="242">
      <t>モト</t>
    </rPh>
    <rPh sb="245" eb="252">
      <t>ロウキュウカタイサクコウジ</t>
    </rPh>
    <rPh sb="253" eb="262">
      <t>ジッシシテイキマ</t>
    </rPh>
    <phoneticPr fontId="1"/>
  </si>
  <si>
    <t>本市の①経常収支比率は前年度に比べ0.01ポイント減少し、理想値である100％を超えたため健全な経営が出来ているように見えますが、収益の中には一般会計からの繰入金が含まれ、単独事業としては成り立っていません。将来的には下水道使用料の改定などにより、単独事業としての成立を目指していきます。③流動比率は100％を下回っていますが、前年度と比べると13.39ポイント増加し、数値が改善しています。これは下水道接続補助金により下水道への接続者数が増加し、下水道使用料が増加したことが要因の1つです。支払については一般会計からの繰入金が担保されているため、支払不能を起こすことはありません。④企業債残高対事業規模比率は平均値と比べ高い状態です。これは過去に未普及の下水道整備のために多額の企業債を借りたことが原因です。今後の下水道の普及により、分母の営業収益が大きくなることや企業債借入額が減少することで、数値が下がっていく予定です。⑤経費回収率は下水道使用料等で汚水処理費を賄えていないことを示しており、今後予定されている下水道使用料の改定などで経費回収率を上げていく予定です。⑥汚水処理原価は、下水道使用料で回収すべき理想の単価150円/ｍ³を表しています。⑧水洗化率は類似団体と比較して低い状態ですが、本市は普及段階であるためです。未接続世帯に対するＰＲ活動など水洗化率の向上に向けた対策に取り組んでいきます。</t>
    <rPh sb="0" eb="2">
      <t>ホンシ</t>
    </rPh>
    <rPh sb="4" eb="10">
      <t>ケイジョウシュウシヒリツ</t>
    </rPh>
    <rPh sb="11" eb="14">
      <t>ゼンネンド</t>
    </rPh>
    <rPh sb="15" eb="16">
      <t>クラ</t>
    </rPh>
    <rPh sb="25" eb="27">
      <t>ゲン</t>
    </rPh>
    <rPh sb="29" eb="32">
      <t>リソウチ</t>
    </rPh>
    <rPh sb="40" eb="41">
      <t>コ</t>
    </rPh>
    <rPh sb="45" eb="47">
      <t>ケンゼン</t>
    </rPh>
    <rPh sb="48" eb="50">
      <t>ケイエイ</t>
    </rPh>
    <rPh sb="51" eb="53">
      <t>デキ</t>
    </rPh>
    <rPh sb="59" eb="60">
      <t>ミ</t>
    </rPh>
    <rPh sb="65" eb="67">
      <t>シュウエキ</t>
    </rPh>
    <rPh sb="71" eb="75">
      <t>イッパン</t>
    </rPh>
    <rPh sb="78" eb="81">
      <t>クリイ</t>
    </rPh>
    <rPh sb="82" eb="83">
      <t>フク</t>
    </rPh>
    <rPh sb="86" eb="88">
      <t>タンドク</t>
    </rPh>
    <rPh sb="88" eb="90">
      <t>ジギョウ</t>
    </rPh>
    <rPh sb="94" eb="95">
      <t>ナ</t>
    </rPh>
    <rPh sb="96" eb="97">
      <t>タ</t>
    </rPh>
    <rPh sb="104" eb="107">
      <t>ショウライテキ</t>
    </rPh>
    <rPh sb="109" eb="116">
      <t>ゲスイドウ</t>
    </rPh>
    <rPh sb="116" eb="118">
      <t>カイテイ</t>
    </rPh>
    <rPh sb="124" eb="126">
      <t>タンドク</t>
    </rPh>
    <rPh sb="126" eb="128">
      <t>ジギョウ</t>
    </rPh>
    <rPh sb="132" eb="134">
      <t>セイリツ</t>
    </rPh>
    <rPh sb="135" eb="137">
      <t>メザ</t>
    </rPh>
    <rPh sb="145" eb="150">
      <t>リュウド</t>
    </rPh>
    <rPh sb="155" eb="157">
      <t>シタマワ</t>
    </rPh>
    <rPh sb="164" eb="167">
      <t>ゼンネンド</t>
    </rPh>
    <rPh sb="168" eb="169">
      <t>クラ</t>
    </rPh>
    <rPh sb="181" eb="185">
      <t>ゾウカ</t>
    </rPh>
    <rPh sb="185" eb="187">
      <t>スウチ</t>
    </rPh>
    <rPh sb="188" eb="190">
      <t>カイゼン</t>
    </rPh>
    <rPh sb="199" eb="202">
      <t>ゲスイドウ</t>
    </rPh>
    <rPh sb="202" eb="207">
      <t>セツゾクホジョキン</t>
    </rPh>
    <rPh sb="210" eb="213">
      <t>ゲスイドウ</t>
    </rPh>
    <rPh sb="215" eb="219">
      <t>セツゾ</t>
    </rPh>
    <rPh sb="220" eb="222">
      <t>ゾウカ</t>
    </rPh>
    <rPh sb="224" eb="230">
      <t>ゲスイド</t>
    </rPh>
    <rPh sb="231" eb="233">
      <t>ゾウカ</t>
    </rPh>
    <rPh sb="238" eb="240">
      <t>ヨウイン</t>
    </rPh>
    <rPh sb="246" eb="248">
      <t>シハラ</t>
    </rPh>
    <rPh sb="253" eb="257">
      <t>イッパンカイケイ</t>
    </rPh>
    <rPh sb="260" eb="266">
      <t>クリイレキン</t>
    </rPh>
    <rPh sb="274" eb="278">
      <t>シハライ</t>
    </rPh>
    <rPh sb="279" eb="280">
      <t>オ</t>
    </rPh>
    <rPh sb="292" eb="295">
      <t>キギ</t>
    </rPh>
    <rPh sb="295" eb="297">
      <t>ザンダカ</t>
    </rPh>
    <rPh sb="297" eb="300">
      <t>タイジ</t>
    </rPh>
    <rPh sb="300" eb="304">
      <t>キボヒ</t>
    </rPh>
    <rPh sb="305" eb="308">
      <t>ヘイキンチ</t>
    </rPh>
    <rPh sb="311" eb="312">
      <t>タカ</t>
    </rPh>
    <rPh sb="313" eb="315">
      <t>ジョウタイ</t>
    </rPh>
    <rPh sb="321" eb="323">
      <t>カコ</t>
    </rPh>
    <rPh sb="324" eb="325">
      <t>ヒツジ</t>
    </rPh>
    <rPh sb="325" eb="327">
      <t>フキュウ</t>
    </rPh>
    <rPh sb="328" eb="337">
      <t>ゲスイドウセイ</t>
    </rPh>
    <rPh sb="337" eb="339">
      <t>タガク</t>
    </rPh>
    <rPh sb="340" eb="344">
      <t>キギョ</t>
    </rPh>
    <rPh sb="344" eb="345">
      <t>カ</t>
    </rPh>
    <rPh sb="350" eb="352">
      <t>ゲンイン</t>
    </rPh>
    <rPh sb="355" eb="357">
      <t>コンゴ</t>
    </rPh>
    <rPh sb="358" eb="361">
      <t>ゲスイドウ</t>
    </rPh>
    <rPh sb="362" eb="364">
      <t>フキュウ</t>
    </rPh>
    <rPh sb="368" eb="370">
      <t>ブンボ</t>
    </rPh>
    <rPh sb="371" eb="375">
      <t>エイギ</t>
    </rPh>
    <rPh sb="376" eb="377">
      <t>オオ</t>
    </rPh>
    <rPh sb="384" eb="387">
      <t>キギ</t>
    </rPh>
    <rPh sb="387" eb="390">
      <t>カリイ</t>
    </rPh>
    <rPh sb="391" eb="397">
      <t>ゲンショウ</t>
    </rPh>
    <rPh sb="399" eb="413">
      <t>スウチガサガッテイクヨテ</t>
    </rPh>
    <rPh sb="414" eb="416">
      <t>ケイヒ</t>
    </rPh>
    <rPh sb="416" eb="418">
      <t>カイシュウ</t>
    </rPh>
    <rPh sb="418" eb="419">
      <t>リツ</t>
    </rPh>
    <rPh sb="420" eb="428">
      <t>ゲスイドウシ</t>
    </rPh>
    <rPh sb="428" eb="433">
      <t>オスイショ</t>
    </rPh>
    <rPh sb="434" eb="435">
      <t>マカナ</t>
    </rPh>
    <rPh sb="443" eb="444">
      <t>シメ</t>
    </rPh>
    <rPh sb="449" eb="453">
      <t>コンゴヨテイ</t>
    </rPh>
    <rPh sb="458" eb="464">
      <t>ゲスイドウシヨウリョウ</t>
    </rPh>
    <rPh sb="465" eb="467">
      <t>カイテイ</t>
    </rPh>
    <rPh sb="470" eb="476">
      <t>ケイヒカイシ</t>
    </rPh>
    <rPh sb="476" eb="477">
      <t>ア</t>
    </rPh>
    <rPh sb="478" eb="483">
      <t>テイクヨテイ</t>
    </rPh>
    <rPh sb="487" eb="493">
      <t>オスイショリ</t>
    </rPh>
    <rPh sb="495" eb="501">
      <t>ゲスイドウシヨウリョウ</t>
    </rPh>
    <rPh sb="502" eb="504">
      <t>カイシュウ</t>
    </rPh>
    <rPh sb="507" eb="509">
      <t>リソウ</t>
    </rPh>
    <rPh sb="510" eb="512">
      <t>タンカ</t>
    </rPh>
    <rPh sb="515" eb="516">
      <t>エン</t>
    </rPh>
    <rPh sb="520" eb="521">
      <t>アラワ</t>
    </rPh>
    <rPh sb="528" eb="530">
      <t>スイセン</t>
    </rPh>
    <rPh sb="530" eb="532">
      <t>カリ</t>
    </rPh>
    <rPh sb="533" eb="535">
      <t>ルイジ</t>
    </rPh>
    <rPh sb="535" eb="537">
      <t>ダンタイ</t>
    </rPh>
    <rPh sb="542" eb="543">
      <t>ヒク</t>
    </rPh>
    <rPh sb="544" eb="546">
      <t>ジョウタイ</t>
    </rPh>
    <rPh sb="550" eb="552">
      <t>ホンシ</t>
    </rPh>
    <rPh sb="553" eb="557">
      <t>フキュウダンカイ</t>
    </rPh>
    <phoneticPr fontId="1"/>
  </si>
  <si>
    <r>
      <t>本市の普及率は72.6％と未だに低く、引き続き未整備地区の整備が必要です。また汚水整備推進のほか、老朽化に伴う点検、調査、改築更新、地震や水害などの災害対策を併せて進めており、これらの多額の投資により財政負担は毎年増加傾向です。そのため、下水道使用料の改定などにより、安定的な財政運営ができるよう努めていきます。
令和7年度に「経営戦略」の中間見直しを</t>
    </r>
    <r>
      <rPr>
        <sz val="11"/>
        <rFont val="ＭＳ ゴシック"/>
        <family val="3"/>
        <charset val="128"/>
      </rPr>
      <t>行います。この計画に基づき、事業の実施状況を適宜評価・検証しながら、効率的で継続的な事業運営を行います。</t>
    </r>
    <rPh sb="0" eb="2">
      <t>ホンシ</t>
    </rPh>
    <rPh sb="3" eb="7">
      <t>フキュウ</t>
    </rPh>
    <rPh sb="13" eb="14">
      <t>イマ</t>
    </rPh>
    <rPh sb="16" eb="19">
      <t>ヒクク</t>
    </rPh>
    <rPh sb="19" eb="20">
      <t>ヒ</t>
    </rPh>
    <rPh sb="21" eb="22">
      <t>ツヅ</t>
    </rPh>
    <rPh sb="23" eb="29">
      <t>ミセイビチ</t>
    </rPh>
    <rPh sb="29" eb="31">
      <t>セイビ</t>
    </rPh>
    <rPh sb="32" eb="37">
      <t>ヒツ</t>
    </rPh>
    <rPh sb="39" eb="43">
      <t>オスイセ</t>
    </rPh>
    <rPh sb="43" eb="45">
      <t>スイシン</t>
    </rPh>
    <rPh sb="49" eb="52">
      <t>ロウキュウカ</t>
    </rPh>
    <rPh sb="53" eb="54">
      <t>トモナ</t>
    </rPh>
    <rPh sb="55" eb="57">
      <t>テンケン</t>
    </rPh>
    <rPh sb="58" eb="60">
      <t>チョウサ</t>
    </rPh>
    <rPh sb="61" eb="65">
      <t>カイチク</t>
    </rPh>
    <rPh sb="66" eb="68">
      <t>ジシン</t>
    </rPh>
    <rPh sb="69" eb="71">
      <t>スイガイ</t>
    </rPh>
    <rPh sb="74" eb="76">
      <t>サイガイ</t>
    </rPh>
    <rPh sb="76" eb="78">
      <t>タイサク</t>
    </rPh>
    <rPh sb="79" eb="80">
      <t>アワ</t>
    </rPh>
    <rPh sb="82" eb="83">
      <t>スス</t>
    </rPh>
    <rPh sb="92" eb="94">
      <t>タガク</t>
    </rPh>
    <rPh sb="95" eb="100">
      <t>トウシ</t>
    </rPh>
    <rPh sb="100" eb="105">
      <t>ザイセイ</t>
    </rPh>
    <rPh sb="105" eb="109">
      <t>マイトシゾウカ</t>
    </rPh>
    <rPh sb="109" eb="111">
      <t>ケイコウ</t>
    </rPh>
    <rPh sb="119" eb="125">
      <t>ゲスイドウシヨウリョウ</t>
    </rPh>
    <rPh sb="126" eb="128">
      <t>カイテイ</t>
    </rPh>
    <rPh sb="134" eb="137">
      <t>アンテイテキ</t>
    </rPh>
    <rPh sb="138" eb="143">
      <t>ザイセイ</t>
    </rPh>
    <rPh sb="148" eb="149">
      <t>ツト</t>
    </rPh>
    <rPh sb="157" eb="159">
      <t>レイワ</t>
    </rPh>
    <rPh sb="160" eb="162">
      <t>ネンド</t>
    </rPh>
    <rPh sb="164" eb="168">
      <t>ケイエイセンリャク</t>
    </rPh>
    <rPh sb="170" eb="174">
      <t>チュウカンミナオ</t>
    </rPh>
    <rPh sb="176" eb="177">
      <t>オコナ</t>
    </rPh>
    <rPh sb="183" eb="185">
      <t>ケイ</t>
    </rPh>
    <rPh sb="186" eb="187">
      <t>モト</t>
    </rPh>
    <rPh sb="190" eb="192">
      <t>ジギョウ</t>
    </rPh>
    <rPh sb="193" eb="195">
      <t>ジッシ</t>
    </rPh>
    <rPh sb="195" eb="197">
      <t>ジョウキョウ</t>
    </rPh>
    <rPh sb="198" eb="200">
      <t>テキギ</t>
    </rPh>
    <rPh sb="200" eb="202">
      <t>ヒョウカ</t>
    </rPh>
    <rPh sb="203" eb="205">
      <t>ケンショウ</t>
    </rPh>
    <rPh sb="210" eb="213">
      <t>コウリツテキ</t>
    </rPh>
    <rPh sb="214" eb="217">
      <t>ケイゾクテキ</t>
    </rPh>
    <rPh sb="218" eb="223">
      <t>ジギョ</t>
    </rPh>
    <rPh sb="223" eb="22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</si>
</sst>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0.17</c:v>
                </c:pt>
                <c:pt idx="1">
                  <c:v>0.27</c:v>
                </c:pt>
                <c:pt idx="2">
                  <c:v>0.19</c:v>
                </c:pt>
                <c:pt idx="3">
                  <c:v>7.0000000000000007E-2</c:v>
                </c:pt>
                <c:pt idx="4">
                  <c:v>0.03</c:v>
                </c:pt>
              </c:numCache>
            </c:numRef>
          </c:val>
          <c:extLst>
            <c:ext xmlns:c16="http://schemas.microsoft.com/office/drawing/2014/chart" uri="{C3380CC4-5D6E-409C-BE32-E72D297353CC}">
              <c16:uniqueId val="{00000000-508C-450A-8BB4-66033A52A5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508C-450A-8BB4-66033A52A5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AB-4EAD-9900-B4688D20D0F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A2AB-4EAD-9900-B4688D20D0F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c:v>
                </c:pt>
                <c:pt idx="1">
                  <c:v>86.28</c:v>
                </c:pt>
                <c:pt idx="2">
                  <c:v>87.81</c:v>
                </c:pt>
                <c:pt idx="3">
                  <c:v>88.18</c:v>
                </c:pt>
                <c:pt idx="4">
                  <c:v>88.87</c:v>
                </c:pt>
              </c:numCache>
            </c:numRef>
          </c:val>
          <c:extLst>
            <c:ext xmlns:c16="http://schemas.microsoft.com/office/drawing/2014/chart" uri="{C3380CC4-5D6E-409C-BE32-E72D297353CC}">
              <c16:uniqueId val="{00000000-D7A4-4B07-95C1-3FA321346D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D7A4-4B07-95C1-3FA321346D6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100.04</c:v>
                </c:pt>
                <c:pt idx="1">
                  <c:v>100.48</c:v>
                </c:pt>
                <c:pt idx="2">
                  <c:v>95.65</c:v>
                </c:pt>
                <c:pt idx="3">
                  <c:v>100.06</c:v>
                </c:pt>
                <c:pt idx="4">
                  <c:v>100.05</c:v>
                </c:pt>
              </c:numCache>
            </c:numRef>
          </c:val>
          <c:extLst>
            <c:ext xmlns:c16="http://schemas.microsoft.com/office/drawing/2014/chart" uri="{C3380CC4-5D6E-409C-BE32-E72D297353CC}">
              <c16:uniqueId val="{00000000-444B-4109-8D7C-76C42B4709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444B-4109-8D7C-76C42B4709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5.87</c:v>
                </c:pt>
                <c:pt idx="1">
                  <c:v>8.4600000000000009</c:v>
                </c:pt>
                <c:pt idx="2">
                  <c:v>10.94</c:v>
                </c:pt>
                <c:pt idx="3">
                  <c:v>13.35</c:v>
                </c:pt>
                <c:pt idx="4">
                  <c:v>15.58</c:v>
                </c:pt>
              </c:numCache>
            </c:numRef>
          </c:val>
          <c:extLst>
            <c:ext xmlns:c16="http://schemas.microsoft.com/office/drawing/2014/chart" uri="{C3380CC4-5D6E-409C-BE32-E72D297353CC}">
              <c16:uniqueId val="{00000000-2134-45D7-9A71-0869E70D3C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2134-45D7-9A71-0869E70D3C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3.17</c:v>
                </c:pt>
                <c:pt idx="1">
                  <c:v>2.86</c:v>
                </c:pt>
                <c:pt idx="2">
                  <c:v>2.64</c:v>
                </c:pt>
                <c:pt idx="3">
                  <c:v>2.61</c:v>
                </c:pt>
                <c:pt idx="4">
                  <c:v>2.57</c:v>
                </c:pt>
              </c:numCache>
            </c:numRef>
          </c:val>
          <c:extLst>
            <c:ext xmlns:c16="http://schemas.microsoft.com/office/drawing/2014/chart" uri="{C3380CC4-5D6E-409C-BE32-E72D297353CC}">
              <c16:uniqueId val="{00000000-9668-4E03-8832-E7C7F85095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9668-4E03-8832-E7C7F85095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CD-494D-A82E-41CCDA4D83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F8CD-494D-A82E-41CCDA4D83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59.73</c:v>
                </c:pt>
                <c:pt idx="1">
                  <c:v>64.55</c:v>
                </c:pt>
                <c:pt idx="2">
                  <c:v>67.930000000000007</c:v>
                </c:pt>
                <c:pt idx="3">
                  <c:v>80.39</c:v>
                </c:pt>
                <c:pt idx="4">
                  <c:v>93.78</c:v>
                </c:pt>
              </c:numCache>
            </c:numRef>
          </c:val>
          <c:extLst>
            <c:ext xmlns:c16="http://schemas.microsoft.com/office/drawing/2014/chart" uri="{C3380CC4-5D6E-409C-BE32-E72D297353CC}">
              <c16:uniqueId val="{00000000-D18A-42D3-8132-202B9AB3BF7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D18A-42D3-8132-202B9AB3BF7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1231.8900000000001</c:v>
                </c:pt>
                <c:pt idx="1">
                  <c:v>1470.23</c:v>
                </c:pt>
                <c:pt idx="2">
                  <c:v>1177.74</c:v>
                </c:pt>
                <c:pt idx="3">
                  <c:v>1020.76</c:v>
                </c:pt>
                <c:pt idx="4">
                  <c:v>882.19</c:v>
                </c:pt>
              </c:numCache>
            </c:numRef>
          </c:val>
          <c:extLst>
            <c:ext xmlns:c16="http://schemas.microsoft.com/office/drawing/2014/chart" uri="{C3380CC4-5D6E-409C-BE32-E72D297353CC}">
              <c16:uniqueId val="{00000000-7B09-40AF-B32C-FD79DD1B98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B09-40AF-B32C-FD79DD1B98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65.010000000000005</c:v>
                </c:pt>
                <c:pt idx="1">
                  <c:v>65.209999999999994</c:v>
                </c:pt>
                <c:pt idx="2">
                  <c:v>65.430000000000007</c:v>
                </c:pt>
                <c:pt idx="3">
                  <c:v>81.25</c:v>
                </c:pt>
                <c:pt idx="4">
                  <c:v>84.54</c:v>
                </c:pt>
              </c:numCache>
            </c:numRef>
          </c:val>
          <c:extLst>
            <c:ext xmlns:c16="http://schemas.microsoft.com/office/drawing/2014/chart" uri="{C3380CC4-5D6E-409C-BE32-E72D297353CC}">
              <c16:uniqueId val="{00000000-1E94-41E3-9580-C7E4662521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1E94-41E3-9580-C7E4662521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D2D0-4A8E-82F9-BFD5CD03FF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D2D0-4A8E-82F9-BFD5CD03FF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愛知県　知立市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7</v>
      </c>
      <c r="C7" s="56"/>
      <c r="D7" s="56"/>
      <c r="E7" s="56"/>
      <c r="F7" s="56"/>
      <c r="G7" s="56"/>
      <c r="H7" s="56"/>
      <c r="I7" s="56" t="s">
        <v>13</v>
      </c>
      <c r="J7" s="56"/>
      <c r="K7" s="56"/>
      <c r="L7" s="56"/>
      <c r="M7" s="56"/>
      <c r="N7" s="56"/>
      <c r="O7" s="56"/>
      <c r="P7" s="56" t="s">
        <v>6</v>
      </c>
      <c r="Q7" s="56"/>
      <c r="R7" s="56"/>
      <c r="S7" s="56"/>
      <c r="T7" s="56"/>
      <c r="U7" s="56"/>
      <c r="V7" s="56"/>
      <c r="W7" s="56" t="s">
        <v>15</v>
      </c>
      <c r="X7" s="56"/>
      <c r="Y7" s="56"/>
      <c r="Z7" s="56"/>
      <c r="AA7" s="56"/>
      <c r="AB7" s="56"/>
      <c r="AC7" s="56"/>
      <c r="AD7" s="56" t="s">
        <v>5</v>
      </c>
      <c r="AE7" s="56"/>
      <c r="AF7" s="56"/>
      <c r="AG7" s="56"/>
      <c r="AH7" s="56"/>
      <c r="AI7" s="56"/>
      <c r="AJ7" s="56"/>
      <c r="AK7" s="3"/>
      <c r="AL7" s="56" t="s">
        <v>16</v>
      </c>
      <c r="AM7" s="56"/>
      <c r="AN7" s="56"/>
      <c r="AO7" s="56"/>
      <c r="AP7" s="56"/>
      <c r="AQ7" s="56"/>
      <c r="AR7" s="56"/>
      <c r="AS7" s="56"/>
      <c r="AT7" s="56" t="s">
        <v>11</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50">
        <f>データ!S6</f>
        <v>72646</v>
      </c>
      <c r="AM8" s="50"/>
      <c r="AN8" s="50"/>
      <c r="AO8" s="50"/>
      <c r="AP8" s="50"/>
      <c r="AQ8" s="50"/>
      <c r="AR8" s="50"/>
      <c r="AS8" s="50"/>
      <c r="AT8" s="51">
        <f>データ!T6</f>
        <v>16.309999999999999</v>
      </c>
      <c r="AU8" s="51"/>
      <c r="AV8" s="51"/>
      <c r="AW8" s="51"/>
      <c r="AX8" s="51"/>
      <c r="AY8" s="51"/>
      <c r="AZ8" s="51"/>
      <c r="BA8" s="51"/>
      <c r="BB8" s="51">
        <f>データ!U6</f>
        <v>4454.08</v>
      </c>
      <c r="BC8" s="51"/>
      <c r="BD8" s="51"/>
      <c r="BE8" s="51"/>
      <c r="BF8" s="51"/>
      <c r="BG8" s="51"/>
      <c r="BH8" s="51"/>
      <c r="BI8" s="51"/>
      <c r="BJ8" s="3"/>
      <c r="BK8" s="3"/>
      <c r="BL8" s="61" t="s">
        <v>12</v>
      </c>
      <c r="BM8" s="62"/>
      <c r="BN8" s="63" t="s">
        <v>20</v>
      </c>
      <c r="BO8" s="63"/>
      <c r="BP8" s="63"/>
      <c r="BQ8" s="63"/>
      <c r="BR8" s="63"/>
      <c r="BS8" s="63"/>
      <c r="BT8" s="63"/>
      <c r="BU8" s="63"/>
      <c r="BV8" s="63"/>
      <c r="BW8" s="63"/>
      <c r="BX8" s="63"/>
      <c r="BY8" s="64"/>
    </row>
    <row r="9" spans="1:78" ht="18.75" customHeight="1" x14ac:dyDescent="0.2">
      <c r="A9" s="2"/>
      <c r="B9" s="56" t="s">
        <v>22</v>
      </c>
      <c r="C9" s="56"/>
      <c r="D9" s="56"/>
      <c r="E9" s="56"/>
      <c r="F9" s="56"/>
      <c r="G9" s="56"/>
      <c r="H9" s="56"/>
      <c r="I9" s="56" t="s">
        <v>23</v>
      </c>
      <c r="J9" s="56"/>
      <c r="K9" s="56"/>
      <c r="L9" s="56"/>
      <c r="M9" s="56"/>
      <c r="N9" s="56"/>
      <c r="O9" s="56"/>
      <c r="P9" s="56" t="s">
        <v>25</v>
      </c>
      <c r="Q9" s="56"/>
      <c r="R9" s="56"/>
      <c r="S9" s="56"/>
      <c r="T9" s="56"/>
      <c r="U9" s="56"/>
      <c r="V9" s="56"/>
      <c r="W9" s="56" t="s">
        <v>26</v>
      </c>
      <c r="X9" s="56"/>
      <c r="Y9" s="56"/>
      <c r="Z9" s="56"/>
      <c r="AA9" s="56"/>
      <c r="AB9" s="56"/>
      <c r="AC9" s="56"/>
      <c r="AD9" s="56" t="s">
        <v>21</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33</v>
      </c>
      <c r="BC9" s="56"/>
      <c r="BD9" s="56"/>
      <c r="BE9" s="56"/>
      <c r="BF9" s="56"/>
      <c r="BG9" s="56"/>
      <c r="BH9" s="56"/>
      <c r="BI9" s="56"/>
      <c r="BJ9" s="3"/>
      <c r="BK9" s="3"/>
      <c r="BL9" s="57" t="s">
        <v>34</v>
      </c>
      <c r="BM9" s="58"/>
      <c r="BN9" s="59" t="s">
        <v>36</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67.92</v>
      </c>
      <c r="J10" s="51"/>
      <c r="K10" s="51"/>
      <c r="L10" s="51"/>
      <c r="M10" s="51"/>
      <c r="N10" s="51"/>
      <c r="O10" s="51"/>
      <c r="P10" s="51">
        <f>データ!P6</f>
        <v>72.62</v>
      </c>
      <c r="Q10" s="51"/>
      <c r="R10" s="51"/>
      <c r="S10" s="51"/>
      <c r="T10" s="51"/>
      <c r="U10" s="51"/>
      <c r="V10" s="51"/>
      <c r="W10" s="51">
        <f>データ!Q6</f>
        <v>96.08</v>
      </c>
      <c r="X10" s="51"/>
      <c r="Y10" s="51"/>
      <c r="Z10" s="51"/>
      <c r="AA10" s="51"/>
      <c r="AB10" s="51"/>
      <c r="AC10" s="51"/>
      <c r="AD10" s="50">
        <f>データ!R6</f>
        <v>2365</v>
      </c>
      <c r="AE10" s="50"/>
      <c r="AF10" s="50"/>
      <c r="AG10" s="50"/>
      <c r="AH10" s="50"/>
      <c r="AI10" s="50"/>
      <c r="AJ10" s="50"/>
      <c r="AK10" s="2"/>
      <c r="AL10" s="50">
        <f>データ!V6</f>
        <v>52692</v>
      </c>
      <c r="AM10" s="50"/>
      <c r="AN10" s="50"/>
      <c r="AO10" s="50"/>
      <c r="AP10" s="50"/>
      <c r="AQ10" s="50"/>
      <c r="AR10" s="50"/>
      <c r="AS10" s="50"/>
      <c r="AT10" s="51">
        <f>データ!W6</f>
        <v>7.3</v>
      </c>
      <c r="AU10" s="51"/>
      <c r="AV10" s="51"/>
      <c r="AW10" s="51"/>
      <c r="AX10" s="51"/>
      <c r="AY10" s="51"/>
      <c r="AZ10" s="51"/>
      <c r="BA10" s="51"/>
      <c r="BB10" s="51">
        <f>データ!X6</f>
        <v>7218.08</v>
      </c>
      <c r="BC10" s="51"/>
      <c r="BD10" s="51"/>
      <c r="BE10" s="51"/>
      <c r="BF10" s="51"/>
      <c r="BG10" s="51"/>
      <c r="BH10" s="51"/>
      <c r="BI10" s="51"/>
      <c r="BJ10" s="2"/>
      <c r="BK10" s="2"/>
      <c r="BL10" s="52" t="s">
        <v>37</v>
      </c>
      <c r="BM10" s="53"/>
      <c r="BN10" s="54" t="s">
        <v>39</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2">
      <c r="A14" s="2"/>
      <c r="B14" s="32" t="s">
        <v>28</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43</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111</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2">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9" t="s">
        <v>113</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9"/>
      <c r="BM80" s="80"/>
      <c r="BN80" s="80"/>
      <c r="BO80" s="80"/>
      <c r="BP80" s="80"/>
      <c r="BQ80" s="80"/>
      <c r="BR80" s="80"/>
      <c r="BS80" s="80"/>
      <c r="BT80" s="80"/>
      <c r="BU80" s="80"/>
      <c r="BV80" s="80"/>
      <c r="BW80" s="80"/>
      <c r="BX80" s="80"/>
      <c r="BY80" s="80"/>
      <c r="BZ80" s="8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9"/>
      <c r="BM81" s="80"/>
      <c r="BN81" s="80"/>
      <c r="BO81" s="80"/>
      <c r="BP81" s="80"/>
      <c r="BQ81" s="80"/>
      <c r="BR81" s="80"/>
      <c r="BS81" s="80"/>
      <c r="BT81" s="80"/>
      <c r="BU81" s="80"/>
      <c r="BV81" s="80"/>
      <c r="BW81" s="80"/>
      <c r="BX81" s="80"/>
      <c r="BY81" s="80"/>
      <c r="BZ81" s="8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2"/>
      <c r="BM82" s="83"/>
      <c r="BN82" s="83"/>
      <c r="BO82" s="83"/>
      <c r="BP82" s="83"/>
      <c r="BQ82" s="83"/>
      <c r="BR82" s="83"/>
      <c r="BS82" s="83"/>
      <c r="BT82" s="83"/>
      <c r="BU82" s="83"/>
      <c r="BV82" s="83"/>
      <c r="BW82" s="83"/>
      <c r="BX82" s="83"/>
      <c r="BY82" s="83"/>
      <c r="BZ82" s="84"/>
    </row>
    <row r="83" spans="1:78" x14ac:dyDescent="0.2">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kNiWFFS6QUps9PPIAWlY2p23lNM/cM06u1WAb8lmk/+tudOqiYzXUQ1o2T02e2zqPZC5ODpkYnfw+KoQsbjmQw==" saltValue="A9z03qymBXnTdIVozmWPM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71" t="s">
        <v>60</v>
      </c>
      <c r="I3" s="72"/>
      <c r="J3" s="72"/>
      <c r="K3" s="72"/>
      <c r="L3" s="72"/>
      <c r="M3" s="72"/>
      <c r="N3" s="72"/>
      <c r="O3" s="72"/>
      <c r="P3" s="72"/>
      <c r="Q3" s="72"/>
      <c r="R3" s="72"/>
      <c r="S3" s="72"/>
      <c r="T3" s="72"/>
      <c r="U3" s="72"/>
      <c r="V3" s="72"/>
      <c r="W3" s="72"/>
      <c r="X3" s="73"/>
      <c r="Y3" s="77"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61</v>
      </c>
      <c r="B4" s="17"/>
      <c r="C4" s="17"/>
      <c r="D4" s="17"/>
      <c r="E4" s="17"/>
      <c r="F4" s="17"/>
      <c r="G4" s="17"/>
      <c r="H4" s="74"/>
      <c r="I4" s="75"/>
      <c r="J4" s="75"/>
      <c r="K4" s="75"/>
      <c r="L4" s="75"/>
      <c r="M4" s="75"/>
      <c r="N4" s="75"/>
      <c r="O4" s="75"/>
      <c r="P4" s="75"/>
      <c r="Q4" s="75"/>
      <c r="R4" s="75"/>
      <c r="S4" s="75"/>
      <c r="T4" s="75"/>
      <c r="U4" s="75"/>
      <c r="V4" s="75"/>
      <c r="W4" s="75"/>
      <c r="X4" s="76"/>
      <c r="Y4" s="78" t="s">
        <v>52</v>
      </c>
      <c r="Z4" s="78"/>
      <c r="AA4" s="78"/>
      <c r="AB4" s="78"/>
      <c r="AC4" s="78"/>
      <c r="AD4" s="78"/>
      <c r="AE4" s="78"/>
      <c r="AF4" s="78"/>
      <c r="AG4" s="78"/>
      <c r="AH4" s="78"/>
      <c r="AI4" s="78"/>
      <c r="AJ4" s="78" t="s">
        <v>46</v>
      </c>
      <c r="AK4" s="78"/>
      <c r="AL4" s="78"/>
      <c r="AM4" s="78"/>
      <c r="AN4" s="78"/>
      <c r="AO4" s="78"/>
      <c r="AP4" s="78"/>
      <c r="AQ4" s="78"/>
      <c r="AR4" s="78"/>
      <c r="AS4" s="78"/>
      <c r="AT4" s="78"/>
      <c r="AU4" s="78" t="s">
        <v>27</v>
      </c>
      <c r="AV4" s="78"/>
      <c r="AW4" s="78"/>
      <c r="AX4" s="78"/>
      <c r="AY4" s="78"/>
      <c r="AZ4" s="78"/>
      <c r="BA4" s="78"/>
      <c r="BB4" s="78"/>
      <c r="BC4" s="78"/>
      <c r="BD4" s="78"/>
      <c r="BE4" s="78"/>
      <c r="BF4" s="78" t="s">
        <v>63</v>
      </c>
      <c r="BG4" s="78"/>
      <c r="BH4" s="78"/>
      <c r="BI4" s="78"/>
      <c r="BJ4" s="78"/>
      <c r="BK4" s="78"/>
      <c r="BL4" s="78"/>
      <c r="BM4" s="78"/>
      <c r="BN4" s="78"/>
      <c r="BO4" s="78"/>
      <c r="BP4" s="78"/>
      <c r="BQ4" s="78" t="s">
        <v>14</v>
      </c>
      <c r="BR4" s="78"/>
      <c r="BS4" s="78"/>
      <c r="BT4" s="78"/>
      <c r="BU4" s="78"/>
      <c r="BV4" s="78"/>
      <c r="BW4" s="78"/>
      <c r="BX4" s="78"/>
      <c r="BY4" s="78"/>
      <c r="BZ4" s="78"/>
      <c r="CA4" s="78"/>
      <c r="CB4" s="78" t="s">
        <v>62</v>
      </c>
      <c r="CC4" s="78"/>
      <c r="CD4" s="78"/>
      <c r="CE4" s="78"/>
      <c r="CF4" s="78"/>
      <c r="CG4" s="78"/>
      <c r="CH4" s="78"/>
      <c r="CI4" s="78"/>
      <c r="CJ4" s="78"/>
      <c r="CK4" s="78"/>
      <c r="CL4" s="78"/>
      <c r="CM4" s="78" t="s">
        <v>1</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232254</v>
      </c>
      <c r="D6" s="19">
        <f t="shared" si="1"/>
        <v>46</v>
      </c>
      <c r="E6" s="19">
        <f t="shared" si="1"/>
        <v>17</v>
      </c>
      <c r="F6" s="19">
        <f t="shared" si="1"/>
        <v>1</v>
      </c>
      <c r="G6" s="19">
        <f t="shared" si="1"/>
        <v>0</v>
      </c>
      <c r="H6" s="19" t="str">
        <f t="shared" si="1"/>
        <v>愛知県　知立市</v>
      </c>
      <c r="I6" s="19" t="str">
        <f t="shared" si="1"/>
        <v>法適用</v>
      </c>
      <c r="J6" s="19" t="str">
        <f t="shared" si="1"/>
        <v>下水道事業</v>
      </c>
      <c r="K6" s="19" t="str">
        <f t="shared" si="1"/>
        <v>公共下水道</v>
      </c>
      <c r="L6" s="19" t="str">
        <f t="shared" si="1"/>
        <v>Bc1</v>
      </c>
      <c r="M6" s="19" t="str">
        <f t="shared" si="1"/>
        <v>非設置</v>
      </c>
      <c r="N6" s="23" t="str">
        <f t="shared" si="1"/>
        <v>-</v>
      </c>
      <c r="O6" s="23">
        <f t="shared" si="1"/>
        <v>67.92</v>
      </c>
      <c r="P6" s="23">
        <f t="shared" si="1"/>
        <v>72.62</v>
      </c>
      <c r="Q6" s="23">
        <f t="shared" si="1"/>
        <v>96.08</v>
      </c>
      <c r="R6" s="23">
        <f t="shared" si="1"/>
        <v>2365</v>
      </c>
      <c r="S6" s="23">
        <f t="shared" si="1"/>
        <v>72646</v>
      </c>
      <c r="T6" s="23">
        <f t="shared" si="1"/>
        <v>16.309999999999999</v>
      </c>
      <c r="U6" s="23">
        <f t="shared" si="1"/>
        <v>4454.08</v>
      </c>
      <c r="V6" s="23">
        <f t="shared" si="1"/>
        <v>52692</v>
      </c>
      <c r="W6" s="23">
        <f t="shared" si="1"/>
        <v>7.3</v>
      </c>
      <c r="X6" s="23">
        <f t="shared" si="1"/>
        <v>7218.08</v>
      </c>
      <c r="Y6" s="27">
        <f t="shared" ref="Y6:AH6" si="2">IF(Y7="",NA(),Y7)</f>
        <v>100.04</v>
      </c>
      <c r="Z6" s="27">
        <f t="shared" si="2"/>
        <v>100.48</v>
      </c>
      <c r="AA6" s="27">
        <f t="shared" si="2"/>
        <v>95.65</v>
      </c>
      <c r="AB6" s="27">
        <f t="shared" si="2"/>
        <v>100.06</v>
      </c>
      <c r="AC6" s="27">
        <f t="shared" si="2"/>
        <v>100.05</v>
      </c>
      <c r="AD6" s="27">
        <f t="shared" si="2"/>
        <v>106.67</v>
      </c>
      <c r="AE6" s="27">
        <f t="shared" si="2"/>
        <v>106.9</v>
      </c>
      <c r="AF6" s="27">
        <f t="shared" si="2"/>
        <v>106.74</v>
      </c>
      <c r="AG6" s="27">
        <f t="shared" si="2"/>
        <v>106.65</v>
      </c>
      <c r="AH6" s="27">
        <f t="shared" si="2"/>
        <v>106.25</v>
      </c>
      <c r="AI6" s="23" t="str">
        <f>IF(AI7="","",IF(AI7="-","【-】","【"&amp;SUBSTITUTE(TEXT(AI7,"#,##0.00"),"-","△")&amp;"】"))</f>
        <v>【105.36】</v>
      </c>
      <c r="AJ6" s="23">
        <f t="shared" ref="AJ6:AS6" si="3">IF(AJ7="",NA(),AJ7)</f>
        <v>0</v>
      </c>
      <c r="AK6" s="23">
        <f t="shared" si="3"/>
        <v>0</v>
      </c>
      <c r="AL6" s="23">
        <f t="shared" si="3"/>
        <v>0</v>
      </c>
      <c r="AM6" s="23">
        <f t="shared" si="3"/>
        <v>0</v>
      </c>
      <c r="AN6" s="23">
        <f t="shared" si="3"/>
        <v>0</v>
      </c>
      <c r="AO6" s="27">
        <f t="shared" si="3"/>
        <v>3.68</v>
      </c>
      <c r="AP6" s="27">
        <f t="shared" si="3"/>
        <v>5.3</v>
      </c>
      <c r="AQ6" s="27">
        <f t="shared" si="3"/>
        <v>6.49</v>
      </c>
      <c r="AR6" s="27">
        <f t="shared" si="3"/>
        <v>6.74</v>
      </c>
      <c r="AS6" s="27">
        <f t="shared" si="3"/>
        <v>6.65</v>
      </c>
      <c r="AT6" s="23" t="str">
        <f>IF(AT7="","",IF(AT7="-","【-】","【"&amp;SUBSTITUTE(TEXT(AT7,"#,##0.00"),"-","△")&amp;"】"))</f>
        <v>【3.12】</v>
      </c>
      <c r="AU6" s="27">
        <f t="shared" ref="AU6:BD6" si="4">IF(AU7="",NA(),AU7)</f>
        <v>59.73</v>
      </c>
      <c r="AV6" s="27">
        <f t="shared" si="4"/>
        <v>64.55</v>
      </c>
      <c r="AW6" s="27">
        <f t="shared" si="4"/>
        <v>67.930000000000007</v>
      </c>
      <c r="AX6" s="27">
        <f t="shared" si="4"/>
        <v>80.39</v>
      </c>
      <c r="AY6" s="27">
        <f t="shared" si="4"/>
        <v>93.78</v>
      </c>
      <c r="AZ6" s="27">
        <f t="shared" si="4"/>
        <v>67.86</v>
      </c>
      <c r="BA6" s="27">
        <f t="shared" si="4"/>
        <v>72.92</v>
      </c>
      <c r="BB6" s="27">
        <f t="shared" si="4"/>
        <v>81.19</v>
      </c>
      <c r="BC6" s="27">
        <f t="shared" si="4"/>
        <v>85.86</v>
      </c>
      <c r="BD6" s="27">
        <f t="shared" si="4"/>
        <v>94.74</v>
      </c>
      <c r="BE6" s="23" t="str">
        <f>IF(BE7="","",IF(BE7="-","【-】","【"&amp;SUBSTITUTE(TEXT(BE7,"#,##0.00"),"-","△")&amp;"】"))</f>
        <v>【82.75】</v>
      </c>
      <c r="BF6" s="27">
        <f t="shared" ref="BF6:BO6" si="5">IF(BF7="",NA(),BF7)</f>
        <v>1231.8900000000001</v>
      </c>
      <c r="BG6" s="27">
        <f t="shared" si="5"/>
        <v>1470.23</v>
      </c>
      <c r="BH6" s="27">
        <f t="shared" si="5"/>
        <v>1177.74</v>
      </c>
      <c r="BI6" s="27">
        <f t="shared" si="5"/>
        <v>1020.76</v>
      </c>
      <c r="BJ6" s="27">
        <f t="shared" si="5"/>
        <v>882.19</v>
      </c>
      <c r="BK6" s="27">
        <f t="shared" si="5"/>
        <v>709.4</v>
      </c>
      <c r="BL6" s="27">
        <f t="shared" si="5"/>
        <v>734.47</v>
      </c>
      <c r="BM6" s="27">
        <f t="shared" si="5"/>
        <v>720.89</v>
      </c>
      <c r="BN6" s="27">
        <f t="shared" si="5"/>
        <v>676.93</v>
      </c>
      <c r="BO6" s="27">
        <f t="shared" si="5"/>
        <v>635.88</v>
      </c>
      <c r="BP6" s="23" t="str">
        <f>IF(BP7="","",IF(BP7="-","【-】","【"&amp;SUBSTITUTE(TEXT(BP7,"#,##0.00"),"-","△")&amp;"】"))</f>
        <v>【602.56】</v>
      </c>
      <c r="BQ6" s="27">
        <f t="shared" ref="BQ6:BZ6" si="6">IF(BQ7="",NA(),BQ7)</f>
        <v>65.010000000000005</v>
      </c>
      <c r="BR6" s="27">
        <f t="shared" si="6"/>
        <v>65.209999999999994</v>
      </c>
      <c r="BS6" s="27">
        <f t="shared" si="6"/>
        <v>65.430000000000007</v>
      </c>
      <c r="BT6" s="27">
        <f t="shared" si="6"/>
        <v>81.25</v>
      </c>
      <c r="BU6" s="27">
        <f t="shared" si="6"/>
        <v>84.54</v>
      </c>
      <c r="BV6" s="27">
        <f t="shared" si="6"/>
        <v>91.14</v>
      </c>
      <c r="BW6" s="27">
        <f t="shared" si="6"/>
        <v>90.69</v>
      </c>
      <c r="BX6" s="27">
        <f t="shared" si="6"/>
        <v>90.5</v>
      </c>
      <c r="BY6" s="27">
        <f t="shared" si="6"/>
        <v>92.66</v>
      </c>
      <c r="BZ6" s="27">
        <f t="shared" si="6"/>
        <v>93.49</v>
      </c>
      <c r="CA6" s="23" t="str">
        <f>IF(CA7="","",IF(CA7="-","【-】","【"&amp;SUBSTITUTE(TEXT(CA7,"#,##0.00"),"-","△")&amp;"】"))</f>
        <v>【97.94】</v>
      </c>
      <c r="CB6" s="27">
        <f t="shared" ref="CB6:CK6" si="7">IF(CB7="",NA(),CB7)</f>
        <v>150</v>
      </c>
      <c r="CC6" s="27">
        <f t="shared" si="7"/>
        <v>150</v>
      </c>
      <c r="CD6" s="27">
        <f t="shared" si="7"/>
        <v>150</v>
      </c>
      <c r="CE6" s="27">
        <f t="shared" si="7"/>
        <v>150</v>
      </c>
      <c r="CF6" s="27">
        <f t="shared" si="7"/>
        <v>150</v>
      </c>
      <c r="CG6" s="27">
        <f t="shared" si="7"/>
        <v>136.86000000000001</v>
      </c>
      <c r="CH6" s="27">
        <f t="shared" si="7"/>
        <v>138.52000000000001</v>
      </c>
      <c r="CI6" s="27">
        <f t="shared" si="7"/>
        <v>138.66999999999999</v>
      </c>
      <c r="CJ6" s="27">
        <f t="shared" si="7"/>
        <v>139.12</v>
      </c>
      <c r="CK6" s="27">
        <f t="shared" si="7"/>
        <v>141.68</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60.78</v>
      </c>
      <c r="CS6" s="27">
        <f t="shared" si="8"/>
        <v>59.96</v>
      </c>
      <c r="CT6" s="27">
        <f t="shared" si="8"/>
        <v>59.9</v>
      </c>
      <c r="CU6" s="27">
        <f t="shared" si="8"/>
        <v>60.13</v>
      </c>
      <c r="CV6" s="27">
        <f t="shared" si="8"/>
        <v>62.51</v>
      </c>
      <c r="CW6" s="23" t="str">
        <f>IF(CW7="","",IF(CW7="-","【-】","【"&amp;SUBSTITUTE(TEXT(CW7,"#,##0.00"),"-","△")&amp;"】"))</f>
        <v>【60.13】</v>
      </c>
      <c r="CX6" s="27">
        <f t="shared" ref="CX6:DG6" si="9">IF(CX7="",NA(),CX7)</f>
        <v>86.9</v>
      </c>
      <c r="CY6" s="27">
        <f t="shared" si="9"/>
        <v>86.28</v>
      </c>
      <c r="CZ6" s="27">
        <f t="shared" si="9"/>
        <v>87.81</v>
      </c>
      <c r="DA6" s="27">
        <f t="shared" si="9"/>
        <v>88.18</v>
      </c>
      <c r="DB6" s="27">
        <f t="shared" si="9"/>
        <v>88.87</v>
      </c>
      <c r="DC6" s="27">
        <f t="shared" si="9"/>
        <v>94.17</v>
      </c>
      <c r="DD6" s="27">
        <f t="shared" si="9"/>
        <v>94.27</v>
      </c>
      <c r="DE6" s="27">
        <f t="shared" si="9"/>
        <v>94.46</v>
      </c>
      <c r="DF6" s="27">
        <f t="shared" si="9"/>
        <v>94.37</v>
      </c>
      <c r="DG6" s="27">
        <f t="shared" si="9"/>
        <v>94.61</v>
      </c>
      <c r="DH6" s="23" t="str">
        <f>IF(DH7="","",IF(DH7="-","【-】","【"&amp;SUBSTITUTE(TEXT(DH7,"#,##0.00"),"-","△")&amp;"】"))</f>
        <v>【96.00】</v>
      </c>
      <c r="DI6" s="27">
        <f t="shared" ref="DI6:DR6" si="10">IF(DI7="",NA(),DI7)</f>
        <v>5.87</v>
      </c>
      <c r="DJ6" s="27">
        <f t="shared" si="10"/>
        <v>8.4600000000000009</v>
      </c>
      <c r="DK6" s="27">
        <f t="shared" si="10"/>
        <v>10.94</v>
      </c>
      <c r="DL6" s="27">
        <f t="shared" si="10"/>
        <v>13.35</v>
      </c>
      <c r="DM6" s="27">
        <f t="shared" si="10"/>
        <v>15.58</v>
      </c>
      <c r="DN6" s="27">
        <f t="shared" si="10"/>
        <v>23.25</v>
      </c>
      <c r="DO6" s="27">
        <f t="shared" si="10"/>
        <v>25.2</v>
      </c>
      <c r="DP6" s="27">
        <f t="shared" si="10"/>
        <v>27.42</v>
      </c>
      <c r="DQ6" s="27">
        <f t="shared" si="10"/>
        <v>30.01</v>
      </c>
      <c r="DR6" s="27">
        <f t="shared" si="10"/>
        <v>32.229999999999997</v>
      </c>
      <c r="DS6" s="23" t="str">
        <f>IF(DS7="","",IF(DS7="-","【-】","【"&amp;SUBSTITUTE(TEXT(DS7,"#,##0.00"),"-","△")&amp;"】"))</f>
        <v>【42.20】</v>
      </c>
      <c r="DT6" s="27">
        <f t="shared" ref="DT6:EC6" si="11">IF(DT7="",NA(),DT7)</f>
        <v>3.17</v>
      </c>
      <c r="DU6" s="27">
        <f t="shared" si="11"/>
        <v>2.86</v>
      </c>
      <c r="DV6" s="27">
        <f t="shared" si="11"/>
        <v>2.64</v>
      </c>
      <c r="DW6" s="27">
        <f t="shared" si="11"/>
        <v>2.61</v>
      </c>
      <c r="DX6" s="27">
        <f t="shared" si="11"/>
        <v>2.57</v>
      </c>
      <c r="DY6" s="27">
        <f t="shared" si="11"/>
        <v>1.06</v>
      </c>
      <c r="DZ6" s="27">
        <f t="shared" si="11"/>
        <v>2.02</v>
      </c>
      <c r="EA6" s="27">
        <f t="shared" si="11"/>
        <v>2.67</v>
      </c>
      <c r="EB6" s="27">
        <f t="shared" si="11"/>
        <v>3.43</v>
      </c>
      <c r="EC6" s="27">
        <f t="shared" si="11"/>
        <v>4.25</v>
      </c>
      <c r="ED6" s="23" t="str">
        <f>IF(ED7="","",IF(ED7="-","【-】","【"&amp;SUBSTITUTE(TEXT(ED7,"#,##0.00"),"-","△")&amp;"】"))</f>
        <v>【9.46】</v>
      </c>
      <c r="EE6" s="27">
        <f t="shared" ref="EE6:EN6" si="12">IF(EE7="",NA(),EE7)</f>
        <v>0.17</v>
      </c>
      <c r="EF6" s="27">
        <f t="shared" si="12"/>
        <v>0.27</v>
      </c>
      <c r="EG6" s="27">
        <f t="shared" si="12"/>
        <v>0.19</v>
      </c>
      <c r="EH6" s="27">
        <f t="shared" si="12"/>
        <v>7.0000000000000007E-2</v>
      </c>
      <c r="EI6" s="27">
        <f t="shared" si="12"/>
        <v>0.03</v>
      </c>
      <c r="EJ6" s="27">
        <f t="shared" si="12"/>
        <v>0.08</v>
      </c>
      <c r="EK6" s="27">
        <f t="shared" si="12"/>
        <v>0.24</v>
      </c>
      <c r="EL6" s="27">
        <f t="shared" si="12"/>
        <v>0.14000000000000001</v>
      </c>
      <c r="EM6" s="27">
        <f t="shared" si="12"/>
        <v>0.06</v>
      </c>
      <c r="EN6" s="27">
        <f t="shared" si="12"/>
        <v>7.0000000000000007E-2</v>
      </c>
      <c r="EO6" s="23" t="str">
        <f>IF(EO7="","",IF(EO7="-","【-】","【"&amp;SUBSTITUTE(TEXT(EO7,"#,##0.00"),"-","△")&amp;"】"))</f>
        <v>【0.19】</v>
      </c>
    </row>
    <row r="7" spans="1:148" s="13" customFormat="1" x14ac:dyDescent="0.2">
      <c r="A7" s="14"/>
      <c r="B7" s="20">
        <v>2024</v>
      </c>
      <c r="C7" s="20">
        <v>232254</v>
      </c>
      <c r="D7" s="20">
        <v>46</v>
      </c>
      <c r="E7" s="20">
        <v>17</v>
      </c>
      <c r="F7" s="20">
        <v>1</v>
      </c>
      <c r="G7" s="20">
        <v>0</v>
      </c>
      <c r="H7" s="20" t="s">
        <v>95</v>
      </c>
      <c r="I7" s="20" t="s">
        <v>96</v>
      </c>
      <c r="J7" s="20" t="s">
        <v>97</v>
      </c>
      <c r="K7" s="20" t="s">
        <v>98</v>
      </c>
      <c r="L7" s="20" t="s">
        <v>99</v>
      </c>
      <c r="M7" s="20" t="s">
        <v>100</v>
      </c>
      <c r="N7" s="24" t="s">
        <v>101</v>
      </c>
      <c r="O7" s="24">
        <v>67.92</v>
      </c>
      <c r="P7" s="24">
        <v>72.62</v>
      </c>
      <c r="Q7" s="24">
        <v>96.08</v>
      </c>
      <c r="R7" s="24">
        <v>2365</v>
      </c>
      <c r="S7" s="24">
        <v>72646</v>
      </c>
      <c r="T7" s="24">
        <v>16.309999999999999</v>
      </c>
      <c r="U7" s="24">
        <v>4454.08</v>
      </c>
      <c r="V7" s="24">
        <v>52692</v>
      </c>
      <c r="W7" s="24">
        <v>7.3</v>
      </c>
      <c r="X7" s="24">
        <v>7218.08</v>
      </c>
      <c r="Y7" s="24">
        <v>100.04</v>
      </c>
      <c r="Z7" s="24">
        <v>100.48</v>
      </c>
      <c r="AA7" s="24">
        <v>95.65</v>
      </c>
      <c r="AB7" s="24">
        <v>100.06</v>
      </c>
      <c r="AC7" s="24">
        <v>100.05</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59.73</v>
      </c>
      <c r="AV7" s="24">
        <v>64.55</v>
      </c>
      <c r="AW7" s="24">
        <v>67.930000000000007</v>
      </c>
      <c r="AX7" s="24">
        <v>80.39</v>
      </c>
      <c r="AY7" s="24">
        <v>93.78</v>
      </c>
      <c r="AZ7" s="24">
        <v>67.86</v>
      </c>
      <c r="BA7" s="24">
        <v>72.92</v>
      </c>
      <c r="BB7" s="24">
        <v>81.19</v>
      </c>
      <c r="BC7" s="24">
        <v>85.86</v>
      </c>
      <c r="BD7" s="24">
        <v>94.74</v>
      </c>
      <c r="BE7" s="24">
        <v>82.75</v>
      </c>
      <c r="BF7" s="24">
        <v>1231.8900000000001</v>
      </c>
      <c r="BG7" s="24">
        <v>1470.23</v>
      </c>
      <c r="BH7" s="24">
        <v>1177.74</v>
      </c>
      <c r="BI7" s="24">
        <v>1020.76</v>
      </c>
      <c r="BJ7" s="24">
        <v>882.19</v>
      </c>
      <c r="BK7" s="24">
        <v>709.4</v>
      </c>
      <c r="BL7" s="24">
        <v>734.47</v>
      </c>
      <c r="BM7" s="24">
        <v>720.89</v>
      </c>
      <c r="BN7" s="24">
        <v>676.93</v>
      </c>
      <c r="BO7" s="24">
        <v>635.88</v>
      </c>
      <c r="BP7" s="24">
        <v>602.55999999999995</v>
      </c>
      <c r="BQ7" s="24">
        <v>65.010000000000005</v>
      </c>
      <c r="BR7" s="24">
        <v>65.209999999999994</v>
      </c>
      <c r="BS7" s="24">
        <v>65.430000000000007</v>
      </c>
      <c r="BT7" s="24">
        <v>81.25</v>
      </c>
      <c r="BU7" s="24">
        <v>84.54</v>
      </c>
      <c r="BV7" s="24">
        <v>91.14</v>
      </c>
      <c r="BW7" s="24">
        <v>90.69</v>
      </c>
      <c r="BX7" s="24">
        <v>90.5</v>
      </c>
      <c r="BY7" s="24">
        <v>92.66</v>
      </c>
      <c r="BZ7" s="24">
        <v>93.49</v>
      </c>
      <c r="CA7" s="24">
        <v>97.94</v>
      </c>
      <c r="CB7" s="24">
        <v>150</v>
      </c>
      <c r="CC7" s="24">
        <v>150</v>
      </c>
      <c r="CD7" s="24">
        <v>150</v>
      </c>
      <c r="CE7" s="24">
        <v>150</v>
      </c>
      <c r="CF7" s="24">
        <v>150</v>
      </c>
      <c r="CG7" s="24">
        <v>136.86000000000001</v>
      </c>
      <c r="CH7" s="24">
        <v>138.52000000000001</v>
      </c>
      <c r="CI7" s="24">
        <v>138.66999999999999</v>
      </c>
      <c r="CJ7" s="24">
        <v>139.12</v>
      </c>
      <c r="CK7" s="24">
        <v>141.68</v>
      </c>
      <c r="CL7" s="24">
        <v>140.97999999999999</v>
      </c>
      <c r="CM7" s="24" t="s">
        <v>101</v>
      </c>
      <c r="CN7" s="24" t="s">
        <v>101</v>
      </c>
      <c r="CO7" s="24" t="s">
        <v>101</v>
      </c>
      <c r="CP7" s="24" t="s">
        <v>101</v>
      </c>
      <c r="CQ7" s="24" t="s">
        <v>101</v>
      </c>
      <c r="CR7" s="24">
        <v>60.78</v>
      </c>
      <c r="CS7" s="24">
        <v>59.96</v>
      </c>
      <c r="CT7" s="24">
        <v>59.9</v>
      </c>
      <c r="CU7" s="24">
        <v>60.13</v>
      </c>
      <c r="CV7" s="24">
        <v>62.51</v>
      </c>
      <c r="CW7" s="24">
        <v>60.13</v>
      </c>
      <c r="CX7" s="24">
        <v>86.9</v>
      </c>
      <c r="CY7" s="24">
        <v>86.28</v>
      </c>
      <c r="CZ7" s="24">
        <v>87.81</v>
      </c>
      <c r="DA7" s="24">
        <v>88.18</v>
      </c>
      <c r="DB7" s="24">
        <v>88.87</v>
      </c>
      <c r="DC7" s="24">
        <v>94.17</v>
      </c>
      <c r="DD7" s="24">
        <v>94.27</v>
      </c>
      <c r="DE7" s="24">
        <v>94.46</v>
      </c>
      <c r="DF7" s="24">
        <v>94.37</v>
      </c>
      <c r="DG7" s="24">
        <v>94.61</v>
      </c>
      <c r="DH7" s="24">
        <v>96</v>
      </c>
      <c r="DI7" s="24">
        <v>5.87</v>
      </c>
      <c r="DJ7" s="24">
        <v>8.4600000000000009</v>
      </c>
      <c r="DK7" s="24">
        <v>10.94</v>
      </c>
      <c r="DL7" s="24">
        <v>13.35</v>
      </c>
      <c r="DM7" s="24">
        <v>15.58</v>
      </c>
      <c r="DN7" s="24">
        <v>23.25</v>
      </c>
      <c r="DO7" s="24">
        <v>25.2</v>
      </c>
      <c r="DP7" s="24">
        <v>27.42</v>
      </c>
      <c r="DQ7" s="24">
        <v>30.01</v>
      </c>
      <c r="DR7" s="24">
        <v>32.229999999999997</v>
      </c>
      <c r="DS7" s="24">
        <v>42.2</v>
      </c>
      <c r="DT7" s="24">
        <v>3.17</v>
      </c>
      <c r="DU7" s="24">
        <v>2.86</v>
      </c>
      <c r="DV7" s="24">
        <v>2.64</v>
      </c>
      <c r="DW7" s="24">
        <v>2.61</v>
      </c>
      <c r="DX7" s="24">
        <v>2.57</v>
      </c>
      <c r="DY7" s="24">
        <v>1.06</v>
      </c>
      <c r="DZ7" s="24">
        <v>2.02</v>
      </c>
      <c r="EA7" s="24">
        <v>2.67</v>
      </c>
      <c r="EB7" s="24">
        <v>3.43</v>
      </c>
      <c r="EC7" s="24">
        <v>4.25</v>
      </c>
      <c r="ED7" s="24">
        <v>9.4600000000000009</v>
      </c>
      <c r="EE7" s="24">
        <v>0.17</v>
      </c>
      <c r="EF7" s="24">
        <v>0.27</v>
      </c>
      <c r="EG7" s="24">
        <v>0.19</v>
      </c>
      <c r="EH7" s="24">
        <v>7.0000000000000007E-2</v>
      </c>
      <c r="EI7" s="24">
        <v>0.03</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2026-02-04T09:58:03Z</cp:lastPrinted>
  <dcterms:created xsi:type="dcterms:W3CDTF">2025-12-23T06:02:04Z</dcterms:created>
  <dcterms:modified xsi:type="dcterms:W3CDTF">2026-02-18T23:55:56Z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2026-02-03T05:27:26Z</vt:filetime>
  </property>
</Properties>
</file>