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29　豊明市○\下水（公下）○\"/>
    </mc:Choice>
  </mc:AlternateContent>
  <xr:revisionPtr revIDLastSave="0" documentId="13_ncr:1_{47DAD03D-5CC9-46D6-9ACF-F3FB906EEAA3}" xr6:coauthVersionLast="47" xr6:coauthVersionMax="47" xr10:uidLastSave="{00000000-0000-0000-0000-000000000000}"/>
  <workbookProtection workbookAlgorithmName="SHA-512" workbookHashValue="LYPz+cbuHfntNVrzu6xwWxqq401akRbr4gZLouMhJalMCzWE5M3qr97v9bg/GILSYilQrmOMhBux09whDo/DQA==" workbookSaltValue="VYIl35jT3+JbhdN/zo/fO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BB10" i="4"/>
  <c r="AT10" i="4"/>
  <c r="P10" i="4"/>
  <c r="AT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<sst xmlns="http://schemas.openxmlformats.org/spreadsheetml/2006/main" count="236" uniqueCount="116">
  <si>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</si>
  <si>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</si>
  <si>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</si>
  <si>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</si>
  <si>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</si>
  <si>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</si>
  <si>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</si>
  <si>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</si>
  <si>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</si>
  <si>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</si>
  <si>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</si>
  <si>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</si>
  <si>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</si>
  <si>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</si>
  <si>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</si>
  <si>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</si>
  <si>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</si>
  <si>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</si>
  <si>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</si>
  <si>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</si>
  <si>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</si>
  <si>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</si>
  <si>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</si>
  <si>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</si>
  <si>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</si>
  <si>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</si>
  <si>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</si>
  <si>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</si>
  <si>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</si>
  <si>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</si>
  <si>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</si>
  <si>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</si>
  <si>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</si>
  <si>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</si>
  <si>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</si>
  <si>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</si>
  <si>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</si>
  <si>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</si>
  <si>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</si>
  <si>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</si>
  <si>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</si>
  <si>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</si>
  <si>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</si>
  <si>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</si>
  <si>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</si>
  <si>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</si>
  <si>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</si>
  <si>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</si>
  <si>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</si>
  <si>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</si>
  <si>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</si>
  <si>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</si>
  <si>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</si>
  <si>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</si>
  <si>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</si>
  <si>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</si>
  <si>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</si>
  <si>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</si>
  <si>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</si>
  <si>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</si>
  <si>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</si>
  <si>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</si>
  <si>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</si>
  <si>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</si>
  <si>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</si>
  <si>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</si>
  <si>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</si>
  <si>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</si>
  <si>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</si>
  <si>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</si>
  <si>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</si>
  <si>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</si>
  <si>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</si>
  <si>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</si>
  <si>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</si>
  <si>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</si>
  <si>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</si>
  <si>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</si>
  <si>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</si>
  <si>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</si>
  <si>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</si>
  <si>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</si>
  <si>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</si>
  <si>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</si>
  <si>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</si>
  <si>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</si>
  <si>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</si>
  <si>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</si>
  <si>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</si>
  <si>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</si>
  <si>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</si>
  <si>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</si>
  <si>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</si>
  <si>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</si>
  <si>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</si>
  <si>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</si>
  <si>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豊明市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</si>
  <si>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</si>
  <si>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</si>
  <si>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</si>
  <si>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</si>
  <si>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</si>
  <si>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</si>
  <si>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</si>
  <si>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</si>
  <si>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</si>
  <si>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</si>
  <si>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</si>
  <si>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</si>
  <si>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</si>
  <si>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</si>
  <si>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</si>
  <si>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</si>
  <si>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事業は、昭和46年に供用を開始し、令和2年度より地方公営企業法を一部適用し、令和3年4月より農業集落排水施設処理区域を、令和3年12月より民間のコミュニティ・プラント処理区域を公共下水道へ接続しました。
　供用開始より50年が経過した今、今後も継続してサービスを提供し管路施設の健全性を確保するため、ストックマネジメント計画に基づく点検・調査及び改修等を計画的に実施していきます。
　また、下水道使用料の見直しについては、上述のとおり、令和8年度から経費回収率100%を確保できる水準まで増額改定することとなりました。
　なお、下水道事業経営戦略は、使用料改定による収入増、一般会計からの繰入金の減を反映させ、計画期間を令和8年度から令和17年度までの10年間とする「第2次経営戦略」として、令和7年度中に策定します。</t>
    <rPh sb="11" eb="13">
      <t>ショウワ</t>
    </rPh>
    <rPh sb="15" eb="16">
      <t>ネン</t>
    </rPh>
    <rPh sb="17" eb="19">
      <t>キョウヨウ</t>
    </rPh>
    <rPh sb="20" eb="22">
      <t>カイシ</t>
    </rPh>
    <rPh sb="110" eb="112">
      <t>キョウヨウ</t>
    </rPh>
    <rPh sb="112" eb="114">
      <t>カイシ</t>
    </rPh>
    <rPh sb="118" eb="119">
      <t>ネン</t>
    </rPh>
    <rPh sb="120" eb="122">
      <t>ケイカ</t>
    </rPh>
    <rPh sb="124" eb="125">
      <t>イマ</t>
    </rPh>
    <rPh sb="126" eb="128">
      <t>コンゴ</t>
    </rPh>
    <rPh sb="129" eb="131">
      <t>ケイゾク</t>
    </rPh>
    <rPh sb="138" eb="140">
      <t>テイキョウ</t>
    </rPh>
    <rPh sb="141" eb="143">
      <t>カンロ</t>
    </rPh>
    <rPh sb="143" eb="145">
      <t>シセツ</t>
    </rPh>
    <rPh sb="146" eb="149">
      <t>ケンゼンセイ</t>
    </rPh>
    <rPh sb="150" eb="152">
      <t>カクホ</t>
    </rPh>
    <rPh sb="167" eb="169">
      <t>ケイカク</t>
    </rPh>
    <rPh sb="170" eb="171">
      <t>モト</t>
    </rPh>
    <rPh sb="173" eb="175">
      <t>テンケン</t>
    </rPh>
    <rPh sb="176" eb="178">
      <t>チョウサ</t>
    </rPh>
    <rPh sb="178" eb="179">
      <t>オヨ</t>
    </rPh>
    <rPh sb="180" eb="182">
      <t>カイシュウ</t>
    </rPh>
    <rPh sb="182" eb="183">
      <t>トウ</t>
    </rPh>
    <rPh sb="184" eb="187">
      <t>ケイカクテキ</t>
    </rPh>
    <rPh sb="188" eb="190">
      <t>ジッシ</t>
    </rPh>
    <rPh sb="218" eb="220">
      <t>ジョウジュツ</t>
    </rPh>
    <rPh sb="251" eb="253">
      <t>ゾウガク</t>
    </rPh>
    <rPh sb="271" eb="276">
      <t>ゲスイドウジギョウ</t>
    </rPh>
    <rPh sb="276" eb="280">
      <t>ケイエイセンリャク</t>
    </rPh>
    <rPh sb="282" eb="287">
      <t>シヨウリョウカイテイ</t>
    </rPh>
    <rPh sb="290" eb="293">
      <t>シュウニュウゾウ</t>
    </rPh>
    <rPh sb="294" eb="298">
      <t>イッパンカイケイ</t>
    </rPh>
    <rPh sb="301" eb="304">
      <t>クリイレキン</t>
    </rPh>
    <rPh sb="305" eb="306">
      <t>ゲン</t>
    </rPh>
    <rPh sb="307" eb="309">
      <t>ハンエイ</t>
    </rPh>
    <rPh sb="312" eb="316">
      <t>ケイカクキカン</t>
    </rPh>
    <rPh sb="317" eb="319">
      <t>レイワ</t>
    </rPh>
    <rPh sb="320" eb="322">
      <t>ネンド</t>
    </rPh>
    <rPh sb="324" eb="326">
      <t>レイワ</t>
    </rPh>
    <rPh sb="328" eb="330">
      <t>ネンド</t>
    </rPh>
    <rPh sb="335" eb="337">
      <t>ネンカン</t>
    </rPh>
    <rPh sb="341" eb="342">
      <t>ダイ</t>
    </rPh>
    <rPh sb="343" eb="344">
      <t>ジ</t>
    </rPh>
    <rPh sb="344" eb="348">
      <t>ケイエイセンリャク</t>
    </rPh>
    <rPh sb="353" eb="355">
      <t>レイワ</t>
    </rPh>
    <rPh sb="356" eb="358">
      <t>ネンド</t>
    </rPh>
    <rPh sb="358" eb="359">
      <t>ナカ</t>
    </rPh>
    <rPh sb="360" eb="362">
      <t>サクテイ</t>
    </rPh>
    <phoneticPr fontId="4"/>
  </si>
  <si>
    <t>①有形固定資産減価償却率は平均値を下回るものの年々増加しています。今後も増加が見込まれるため、計画的に長寿命化等に取り組んでいきます。
②管渠老朽化率は初めて計上された令和4年度以降年々上昇し、平均値を大きく上回っています。管渠の改築の必要性が推測されるため、管渠状態監視調査を計画的に行い、効率的な維持修繕・改築更新に取り組んでいきます。
③管渠改善率は微増となりました。今後も耐用年数の50年を経過する管渠が増加していくため、今後の老朽化の状況を踏まえ、ストックマネジメント計画に基づき計画的に老朽化対策を進めていきます。</t>
    <rPh sb="1" eb="3">
      <t>ユウケイ</t>
    </rPh>
    <rPh sb="3" eb="5">
      <t>コテイ</t>
    </rPh>
    <rPh sb="5" eb="7">
      <t>シサン</t>
    </rPh>
    <rPh sb="7" eb="9">
      <t>ゲンカ</t>
    </rPh>
    <rPh sb="11" eb="12">
      <t>リツ</t>
    </rPh>
    <rPh sb="15" eb="16">
      <t>アタイ</t>
    </rPh>
    <rPh sb="76" eb="77">
      <t>ハジ</t>
    </rPh>
    <rPh sb="79" eb="81">
      <t>ケイジョウ</t>
    </rPh>
    <rPh sb="89" eb="91">
      <t>イコウ</t>
    </rPh>
    <rPh sb="91" eb="93">
      <t>ネンネン</t>
    </rPh>
    <rPh sb="93" eb="95">
      <t>ジョウショウ</t>
    </rPh>
    <rPh sb="178" eb="180">
      <t>ビゾウ</t>
    </rPh>
    <phoneticPr fontId="4"/>
  </si>
  <si>
    <t>①経常収支比率は黒字ですが、収益財源として使用料以外の収入に依存している状況が続いており、引き続き経営改善に向けた取り組みが必要です。
②累積欠損金比率は0％となっており、経営の健全性は保たれています。
③流動比率は年々増加し、初めて100%を超えました。しかしながら、流動資産には一般会計からの繰入金も多く含まれるため、繰入金に依存しない経営が必要です。
④企業債残高対事業規模比率は年々減少し平均値を下回っています。平成に入ってからの普及整備時に借入した企業債の償還が進み、順次完済になっているためで、残高は今後も減少していく見込みです。
⑤経費回収率は約6.7%上昇したものの、依然として100％に達していません。収益財源として一般会計からの繰入金に依存している状況であり、適正な下水道使用料について、令和7年度に下水道事業経営検討委員会にて審議した結果、令和8年度から経費回収率100%を確保できる水準まで使用料を増額改定する方向性が決まりました。
⑥汚水処理原価は昨年度から減少し、平均値も下回っています。今後も効率的な汚水処理の実施に取り組んでいきます。
本市は流域関連公共下水道で処理施設を保有していないため⑦施設利用率の計上はありません。
⑧水洗化率は平均値を上回り、微増しています。これは、市街化区域の面整備の完了に加え、旧農排地区等の統合によるものと考えられます。</t>
    <rPh sb="1" eb="3">
      <t>ケイジョウ</t>
    </rPh>
    <rPh sb="3" eb="5">
      <t>シュウシ</t>
    </rPh>
    <rPh sb="5" eb="7">
      <t>ヒリツ</t>
    </rPh>
    <rPh sb="8" eb="10">
      <t>クロジ</t>
    </rPh>
    <rPh sb="14" eb="16">
      <t>シュウエキ</t>
    </rPh>
    <rPh sb="16" eb="18">
      <t>ザイゲン</t>
    </rPh>
    <rPh sb="21" eb="24">
      <t>シヨウリョウ</t>
    </rPh>
    <rPh sb="24" eb="26">
      <t>イガイ</t>
    </rPh>
    <rPh sb="27" eb="29">
      <t>シュウニュウ</t>
    </rPh>
    <rPh sb="30" eb="32">
      <t>イゾン</t>
    </rPh>
    <rPh sb="36" eb="38">
      <t>ジョウキョウ</t>
    </rPh>
    <rPh sb="39" eb="40">
      <t>ツヅ</t>
    </rPh>
    <rPh sb="45" eb="46">
      <t>ヒ</t>
    </rPh>
    <rPh sb="47" eb="48">
      <t>ツヅ</t>
    </rPh>
    <rPh sb="49" eb="51">
      <t>ケイエイ</t>
    </rPh>
    <rPh sb="51" eb="53">
      <t>カイゼン</t>
    </rPh>
    <rPh sb="54" eb="55">
      <t>ム</t>
    </rPh>
    <rPh sb="57" eb="58">
      <t>ト</t>
    </rPh>
    <rPh sb="59" eb="60">
      <t>ク</t>
    </rPh>
    <rPh sb="62" eb="64">
      <t>ヒツヨウ</t>
    </rPh>
    <rPh sb="68" eb="71">
      <t>ケッソンキン</t>
    </rPh>
    <rPh sb="71" eb="73">
      <t>ヒリツ</t>
    </rPh>
    <rPh sb="83" eb="85">
      <t>ケイエイ</t>
    </rPh>
    <rPh sb="86" eb="89">
      <t>ケンゼンセイ</t>
    </rPh>
    <rPh sb="90" eb="91">
      <t>タモ</t>
    </rPh>
    <rPh sb="100" eb="102">
      <t>リュウドウ</t>
    </rPh>
    <rPh sb="102" eb="104">
      <t>ヒリツ</t>
    </rPh>
    <rPh sb="105" eb="107">
      <t>ミギカタ</t>
    </rPh>
    <rPh sb="107" eb="108">
      <t>ア</t>
    </rPh>
    <rPh sb="108" eb="110">
      <t>ネンネン</t>
    </rPh>
    <rPh sb="113" eb="114">
      <t>チ</t>
    </rPh>
    <rPh sb="114" eb="115">
      <t>ハジ</t>
    </rPh>
    <rPh sb="122" eb="123">
      <t>コ</t>
    </rPh>
    <rPh sb="135" eb="137">
      <t>リュウドウ</t>
    </rPh>
    <rPh sb="137" eb="139">
      <t>シサン</t>
    </rPh>
    <rPh sb="141" eb="143">
      <t>イッパン</t>
    </rPh>
    <rPh sb="143" eb="145">
      <t>カイケイ</t>
    </rPh>
    <rPh sb="148" eb="151">
      <t>クリイレキン</t>
    </rPh>
    <rPh sb="152" eb="153">
      <t>オオ</t>
    </rPh>
    <rPh sb="154" eb="155">
      <t>フク</t>
    </rPh>
    <rPh sb="161" eb="164">
      <t>クリイレキン</t>
    </rPh>
    <rPh sb="165" eb="167">
      <t>イゾン</t>
    </rPh>
    <rPh sb="170" eb="172">
      <t>ケイエイ</t>
    </rPh>
    <rPh sb="173" eb="175">
      <t>ヒツヨウ</t>
    </rPh>
    <rPh sb="180" eb="182">
      <t>ザンダカ</t>
    </rPh>
    <rPh sb="182" eb="183">
      <t>タイ</t>
    </rPh>
    <rPh sb="183" eb="187">
      <t>ジギョウキボ</t>
    </rPh>
    <rPh sb="187" eb="189">
      <t>ヒリツ</t>
    </rPh>
    <rPh sb="190" eb="192">
      <t>ネンネン</t>
    </rPh>
    <rPh sb="192" eb="194">
      <t>ゲンショウ</t>
    </rPh>
    <rPh sb="195" eb="197">
      <t>ヘイキン</t>
    </rPh>
    <rPh sb="197" eb="198">
      <t>チ</t>
    </rPh>
    <rPh sb="199" eb="201">
      <t>シタマワ</t>
    </rPh>
    <rPh sb="207" eb="209">
      <t>ヘイセイ</t>
    </rPh>
    <rPh sb="210" eb="212">
      <t>ジダイ</t>
    </rPh>
    <rPh sb="216" eb="218">
      <t>フキュウ</t>
    </rPh>
    <rPh sb="218" eb="220">
      <t>セイビ</t>
    </rPh>
    <rPh sb="220" eb="221">
      <t>ジ</t>
    </rPh>
    <rPh sb="222" eb="224">
      <t>カリイレ</t>
    </rPh>
    <rPh sb="226" eb="229">
      <t>キギョウサイ</t>
    </rPh>
    <rPh sb="230" eb="232">
      <t>ショウカン</t>
    </rPh>
    <rPh sb="233" eb="234">
      <t>スス</t>
    </rPh>
    <rPh sb="236" eb="238">
      <t>ジュンジ</t>
    </rPh>
    <rPh sb="238" eb="240">
      <t>カンサイ</t>
    </rPh>
    <rPh sb="250" eb="252">
      <t>ザンダカ</t>
    </rPh>
    <rPh sb="253" eb="255">
      <t>コンゴ</t>
    </rPh>
    <rPh sb="256" eb="258">
      <t>ゲンショウ</t>
    </rPh>
    <rPh sb="262" eb="264">
      <t>ミコ</t>
    </rPh>
    <rPh sb="270" eb="272">
      <t>ケイヒ</t>
    </rPh>
    <rPh sb="272" eb="275">
      <t>カイシュウリツ</t>
    </rPh>
    <rPh sb="276" eb="278">
      <t>ゲンショウ</t>
    </rPh>
    <rPh sb="279" eb="280">
      <t>ヤク</t>
    </rPh>
    <rPh sb="284" eb="286">
      <t>ジョウショウ</t>
    </rPh>
    <rPh sb="292" eb="294">
      <t>イゼン</t>
    </rPh>
    <rPh sb="299" eb="300">
      <t>タッ</t>
    </rPh>
    <rPh sb="307" eb="309">
      <t>シュウエキ</t>
    </rPh>
    <rPh sb="309" eb="311">
      <t>ザイゲン</t>
    </rPh>
    <rPh sb="314" eb="316">
      <t>イッパン</t>
    </rPh>
    <rPh sb="316" eb="318">
      <t>カイケイ</t>
    </rPh>
    <rPh sb="318" eb="321">
      <t>クリイレキン</t>
    </rPh>
    <rPh sb="325" eb="327">
      <t>イゾン</t>
    </rPh>
    <rPh sb="331" eb="333">
      <t>ジョウキョウ</t>
    </rPh>
    <rPh sb="337" eb="339">
      <t>ケイエイ</t>
    </rPh>
    <rPh sb="340" eb="342">
      <t>テキセイ</t>
    </rPh>
    <rPh sb="343" eb="349">
      <t>ゲスイドウシヨウリョウ</t>
    </rPh>
    <rPh sb="354" eb="356">
      <t>レイワ</t>
    </rPh>
    <rPh sb="357" eb="359">
      <t>ネンド</t>
    </rPh>
    <rPh sb="374" eb="376">
      <t>シンギ</t>
    </rPh>
    <rPh sb="378" eb="380">
      <t>ケッカ</t>
    </rPh>
    <rPh sb="381" eb="383">
      <t>レイワ</t>
    </rPh>
    <rPh sb="384" eb="386">
      <t>ネンド</t>
    </rPh>
    <rPh sb="411" eb="413">
      <t>ゾウガク</t>
    </rPh>
    <rPh sb="421" eb="422">
      <t>キ</t>
    </rPh>
    <rPh sb="427" eb="429">
      <t>オスイ</t>
    </rPh>
    <rPh sb="434" eb="436">
      <t>ゾウカ</t>
    </rPh>
    <rPh sb="437" eb="440">
      <t>サクネンド</t>
    </rPh>
    <rPh sb="447" eb="449">
      <t>シタマワ</t>
    </rPh>
    <rPh sb="455" eb="457">
      <t>コンゴ</t>
    </rPh>
    <rPh sb="458" eb="461">
      <t>コウリツテキ</t>
    </rPh>
    <rPh sb="462" eb="464">
      <t>オスイ</t>
    </rPh>
    <rPh sb="464" eb="466">
      <t>ショリ</t>
    </rPh>
    <rPh sb="467" eb="469">
      <t>ジッシ</t>
    </rPh>
    <rPh sb="470" eb="471">
      <t>ト</t>
    </rPh>
    <rPh sb="472" eb="473">
      <t>ク</t>
    </rPh>
    <rPh sb="494" eb="498">
      <t>ショリシセツ</t>
    </rPh>
    <rPh sb="499" eb="501">
      <t>ホユウ</t>
    </rPh>
    <rPh sb="509" eb="511">
      <t>シセツ</t>
    </rPh>
    <rPh sb="511" eb="513">
      <t>リヨウ</t>
    </rPh>
    <rPh sb="513" eb="514">
      <t>リツ</t>
    </rPh>
    <rPh sb="515" eb="517">
      <t>ケイジョウ</t>
    </rPh>
    <rPh sb="526" eb="529">
      <t>スイセンカ</t>
    </rPh>
    <rPh sb="529" eb="530">
      <t>リツ</t>
    </rPh>
    <rPh sb="531" eb="533">
      <t>ヘイキン</t>
    </rPh>
    <rPh sb="533" eb="534">
      <t>チ</t>
    </rPh>
    <rPh sb="535" eb="537">
      <t>ウワマワ</t>
    </rPh>
    <rPh sb="539" eb="541">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</si>
</sst>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0.03</c:v>
                </c:pt>
                <c:pt idx="2">
                  <c:v>0.01</c:v>
                </c:pt>
                <c:pt idx="3" formatCode="#,##0.00;&quot;△&quot;#,##0.00">
                  <c:v>0</c:v>
                </c:pt>
                <c:pt idx="4">
                  <c:v>0.03</c:v>
                </c:pt>
              </c:numCache>
            </c:numRef>
          </c:val>
          <c:extLst>
            <c:ext xmlns:c16="http://schemas.microsoft.com/office/drawing/2014/chart" uri="{C3380CC4-5D6E-409C-BE32-E72D297353CC}">
              <c16:uniqueId val="{00000000-4DFB-4929-BF43-4B9495ECF6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4DFB-4929-BF43-4B9495ECF6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DB-4E17-AC97-2F9269FE1D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15DB-4E17-AC97-2F9269FE1D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97.72</c:v>
                </c:pt>
                <c:pt idx="1">
                  <c:v>97.87</c:v>
                </c:pt>
                <c:pt idx="2">
                  <c:v>97.92</c:v>
                </c:pt>
                <c:pt idx="3">
                  <c:v>97.95</c:v>
                </c:pt>
                <c:pt idx="4">
                  <c:v>97.99</c:v>
                </c:pt>
              </c:numCache>
            </c:numRef>
          </c:val>
          <c:extLst>
            <c:ext xmlns:c16="http://schemas.microsoft.com/office/drawing/2014/chart" uri="{C3380CC4-5D6E-409C-BE32-E72D297353CC}">
              <c16:uniqueId val="{00000000-346C-487E-9A18-48E08DB805E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346C-487E-9A18-48E08DB805E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103.99</c:v>
                </c:pt>
                <c:pt idx="1">
                  <c:v>102.84</c:v>
                </c:pt>
                <c:pt idx="2">
                  <c:v>99.31</c:v>
                </c:pt>
                <c:pt idx="3">
                  <c:v>105.64</c:v>
                </c:pt>
                <c:pt idx="4">
                  <c:v>115.98</c:v>
                </c:pt>
              </c:numCache>
            </c:numRef>
          </c:val>
          <c:extLst>
            <c:ext xmlns:c16="http://schemas.microsoft.com/office/drawing/2014/chart" uri="{C3380CC4-5D6E-409C-BE32-E72D297353CC}">
              <c16:uniqueId val="{00000000-BB9E-4D80-81F6-07F77448B6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BB9E-4D80-81F6-07F77448B6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3.93</c:v>
                </c:pt>
                <c:pt idx="1">
                  <c:v>7.64</c:v>
                </c:pt>
                <c:pt idx="2">
                  <c:v>11.27</c:v>
                </c:pt>
                <c:pt idx="3">
                  <c:v>14.76</c:v>
                </c:pt>
                <c:pt idx="4">
                  <c:v>18.07</c:v>
                </c:pt>
              </c:numCache>
            </c:numRef>
          </c:val>
          <c:extLst>
            <c:ext xmlns:c16="http://schemas.microsoft.com/office/drawing/2014/chart" uri="{C3380CC4-5D6E-409C-BE32-E72D297353CC}">
              <c16:uniqueId val="{00000000-9F49-436B-B7D3-6EE79B9EE3F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9F49-436B-B7D3-6EE79B9EE3F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11.4</c:v>
                </c:pt>
                <c:pt idx="3" formatCode="#,##0.00;&quot;△&quot;#,##0.00;&quot;-&quot;">
                  <c:v>12.21</c:v>
                </c:pt>
                <c:pt idx="4" formatCode="#,##0.00;&quot;△&quot;#,##0.00;&quot;-&quot;">
                  <c:v>12.26</c:v>
                </c:pt>
              </c:numCache>
            </c:numRef>
          </c:val>
          <c:extLst>
            <c:ext xmlns:c16="http://schemas.microsoft.com/office/drawing/2014/chart" uri="{C3380CC4-5D6E-409C-BE32-E72D297353CC}">
              <c16:uniqueId val="{00000000-5C52-4DCF-905B-6BF9C86C59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5C52-4DCF-905B-6BF9C86C59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F4-4E54-BA4F-5CC849838E9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F4F4-4E54-BA4F-5CC849838E9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22.99</c:v>
                </c:pt>
                <c:pt idx="1">
                  <c:v>39.22</c:v>
                </c:pt>
                <c:pt idx="2">
                  <c:v>50.13</c:v>
                </c:pt>
                <c:pt idx="3">
                  <c:v>78.540000000000006</c:v>
                </c:pt>
                <c:pt idx="4">
                  <c:v>119.38</c:v>
                </c:pt>
              </c:numCache>
            </c:numRef>
          </c:val>
          <c:extLst>
            <c:ext xmlns:c16="http://schemas.microsoft.com/office/drawing/2014/chart" uri="{C3380CC4-5D6E-409C-BE32-E72D297353CC}">
              <c16:uniqueId val="{00000000-B12F-4596-B9AD-BE098EEF9D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B12F-4596-B9AD-BE098EEF9D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594.61</c:v>
                </c:pt>
                <c:pt idx="1">
                  <c:v>495.35</c:v>
                </c:pt>
                <c:pt idx="2">
                  <c:v>442.58</c:v>
                </c:pt>
                <c:pt idx="3">
                  <c:v>399.03</c:v>
                </c:pt>
                <c:pt idx="4">
                  <c:v>363.03</c:v>
                </c:pt>
              </c:numCache>
            </c:numRef>
          </c:val>
          <c:extLst>
            <c:ext xmlns:c16="http://schemas.microsoft.com/office/drawing/2014/chart" uri="{C3380CC4-5D6E-409C-BE32-E72D297353CC}">
              <c16:uniqueId val="{00000000-92FD-4AEC-AFF0-C04A071A0EF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92FD-4AEC-AFF0-C04A071A0EF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84.81</c:v>
                </c:pt>
                <c:pt idx="1">
                  <c:v>88.67</c:v>
                </c:pt>
                <c:pt idx="2">
                  <c:v>88.77</c:v>
                </c:pt>
                <c:pt idx="3">
                  <c:v>84.05</c:v>
                </c:pt>
                <c:pt idx="4">
                  <c:v>90.78</c:v>
                </c:pt>
              </c:numCache>
            </c:numRef>
          </c:val>
          <c:extLst>
            <c:ext xmlns:c16="http://schemas.microsoft.com/office/drawing/2014/chart" uri="{C3380CC4-5D6E-409C-BE32-E72D297353CC}">
              <c16:uniqueId val="{00000000-5445-4E55-96C2-BA4646ADEB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5445-4E55-96C2-BA4646ADEB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133.37</c:v>
                </c:pt>
                <c:pt idx="1">
                  <c:v>129.28</c:v>
                </c:pt>
                <c:pt idx="2">
                  <c:v>129.16999999999999</c:v>
                </c:pt>
                <c:pt idx="3">
                  <c:v>136.59</c:v>
                </c:pt>
                <c:pt idx="4">
                  <c:v>126.69</c:v>
                </c:pt>
              </c:numCache>
            </c:numRef>
          </c:val>
          <c:extLst>
            <c:ext xmlns:c16="http://schemas.microsoft.com/office/drawing/2014/chart" uri="{C3380CC4-5D6E-409C-BE32-E72D297353CC}">
              <c16:uniqueId val="{00000000-489E-44B8-A839-6BE54824A7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489E-44B8-A839-6BE54824A7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zoomScaleSheetLayoutView="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豊明市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67902</v>
      </c>
      <c r="AM8" s="41"/>
      <c r="AN8" s="41"/>
      <c r="AO8" s="41"/>
      <c r="AP8" s="41"/>
      <c r="AQ8" s="41"/>
      <c r="AR8" s="41"/>
      <c r="AS8" s="41"/>
      <c r="AT8" s="34">
        <f>データ!T6</f>
        <v>23.22</v>
      </c>
      <c r="AU8" s="34"/>
      <c r="AV8" s="34"/>
      <c r="AW8" s="34"/>
      <c r="AX8" s="34"/>
      <c r="AY8" s="34"/>
      <c r="AZ8" s="34"/>
      <c r="BA8" s="34"/>
      <c r="BB8" s="34">
        <f>データ!U6</f>
        <v>2924.29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78.92</v>
      </c>
      <c r="J10" s="34"/>
      <c r="K10" s="34"/>
      <c r="L10" s="34"/>
      <c r="M10" s="34"/>
      <c r="N10" s="34"/>
      <c r="O10" s="34"/>
      <c r="P10" s="34">
        <f>データ!P6</f>
        <v>82.89</v>
      </c>
      <c r="Q10" s="34"/>
      <c r="R10" s="34"/>
      <c r="S10" s="34"/>
      <c r="T10" s="34"/>
      <c r="U10" s="34"/>
      <c r="V10" s="34"/>
      <c r="W10" s="34">
        <f>データ!Q6</f>
        <v>88.49</v>
      </c>
      <c r="X10" s="34"/>
      <c r="Y10" s="34"/>
      <c r="Z10" s="34"/>
      <c r="AA10" s="34"/>
      <c r="AB10" s="34"/>
      <c r="AC10" s="34"/>
      <c r="AD10" s="41">
        <f>データ!R6</f>
        <v>2145</v>
      </c>
      <c r="AE10" s="41"/>
      <c r="AF10" s="41"/>
      <c r="AG10" s="41"/>
      <c r="AH10" s="41"/>
      <c r="AI10" s="41"/>
      <c r="AJ10" s="41"/>
      <c r="AK10" s="2"/>
      <c r="AL10" s="41">
        <f>データ!V6</f>
        <v>56174</v>
      </c>
      <c r="AM10" s="41"/>
      <c r="AN10" s="41"/>
      <c r="AO10" s="41"/>
      <c r="AP10" s="41"/>
      <c r="AQ10" s="41"/>
      <c r="AR10" s="41"/>
      <c r="AS10" s="41"/>
      <c r="AT10" s="34">
        <f>データ!W6</f>
        <v>8.41</v>
      </c>
      <c r="AU10" s="34"/>
      <c r="AV10" s="34"/>
      <c r="AW10" s="34"/>
      <c r="AX10" s="34"/>
      <c r="AY10" s="34"/>
      <c r="AZ10" s="34"/>
      <c r="BA10" s="34"/>
      <c r="BB10" s="34">
        <f>データ!X6</f>
        <v>6679.43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LNBo3SMH7yQ0oT8ZpNdDsYuvS3m5a6edrJ7Qq8fx6pU05DHiS+VoppHp8aJQMM3lgrh1IfSND57FNVcJQNJ7g==" saltValue="vrdOIPopzu7ofZxXH7/GT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232297</v>
      </c>
      <c r="D6" s="19">
        <f t="shared" si="3"/>
        <v>46</v>
      </c>
      <c r="E6" s="19">
        <f t="shared" si="3"/>
        <v>17</v>
      </c>
      <c r="F6" s="19">
        <f t="shared" si="3"/>
        <v>1</v>
      </c>
      <c r="G6" s="19">
        <f t="shared" si="3"/>
        <v>0</v>
      </c>
      <c r="H6" s="19" t="str">
        <f t="shared" si="3"/>
        <v>愛知県　豊明市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78.92</v>
      </c>
      <c r="P6" s="20">
        <f t="shared" si="3"/>
        <v>82.89</v>
      </c>
      <c r="Q6" s="20">
        <f t="shared" si="3"/>
        <v>88.49</v>
      </c>
      <c r="R6" s="20">
        <f t="shared" si="3"/>
        <v>2145</v>
      </c>
      <c r="S6" s="20">
        <f t="shared" si="3"/>
        <v>67902</v>
      </c>
      <c r="T6" s="20">
        <f t="shared" si="3"/>
        <v>23.22</v>
      </c>
      <c r="U6" s="20">
        <f t="shared" si="3"/>
        <v>2924.29</v>
      </c>
      <c r="V6" s="20">
        <f t="shared" si="3"/>
        <v>56174</v>
      </c>
      <c r="W6" s="20">
        <f t="shared" si="3"/>
        <v>8.41</v>
      </c>
      <c r="X6" s="20">
        <f t="shared" si="3"/>
        <v>6679.43</v>
      </c>
      <c r="Y6" s="21">
        <f>IF(Y7="",NA(),Y7)</f>
        <v>103.99</v>
      </c>
      <c r="Z6" s="21">
        <f t="shared" ref="Z6:AH6" si="4">IF(Z7="",NA(),Z7)</f>
        <v>102.84</v>
      </c>
      <c r="AA6" s="21">
        <f t="shared" si="4"/>
        <v>99.31</v>
      </c>
      <c r="AB6" s="21">
        <f t="shared" si="4"/>
        <v>105.64</v>
      </c>
      <c r="AC6" s="21">
        <f t="shared" si="4"/>
        <v>115.98</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22.99</v>
      </c>
      <c r="AV6" s="21">
        <f t="shared" ref="AV6:BD6" si="6">IF(AV7="",NA(),AV7)</f>
        <v>39.22</v>
      </c>
      <c r="AW6" s="21">
        <f t="shared" si="6"/>
        <v>50.13</v>
      </c>
      <c r="AX6" s="21">
        <f t="shared" si="6"/>
        <v>78.540000000000006</v>
      </c>
      <c r="AY6" s="21">
        <f t="shared" si="6"/>
        <v>119.38</v>
      </c>
      <c r="AZ6" s="21">
        <f t="shared" si="6"/>
        <v>67.86</v>
      </c>
      <c r="BA6" s="21">
        <f t="shared" si="6"/>
        <v>72.92</v>
      </c>
      <c r="BB6" s="21">
        <f t="shared" si="6"/>
        <v>81.19</v>
      </c>
      <c r="BC6" s="21">
        <f t="shared" si="6"/>
        <v>85.86</v>
      </c>
      <c r="BD6" s="21">
        <f t="shared" si="6"/>
        <v>94.74</v>
      </c>
      <c r="BE6" s="20" t="str">
        <f>IF(BE7="","",IF(BE7="-","【-】","【"&amp;SUBSTITUTE(TEXT(BE7,"#,##0.00"),"-","△")&amp;"】"))</f>
        <v>【82.75】</v>
      </c>
      <c r="BF6" s="21">
        <f>IF(BF7="",NA(),BF7)</f>
        <v>594.61</v>
      </c>
      <c r="BG6" s="21">
        <f t="shared" ref="BG6:BO6" si="7">IF(BG7="",NA(),BG7)</f>
        <v>495.35</v>
      </c>
      <c r="BH6" s="21">
        <f t="shared" si="7"/>
        <v>442.58</v>
      </c>
      <c r="BI6" s="21">
        <f t="shared" si="7"/>
        <v>399.03</v>
      </c>
      <c r="BJ6" s="21">
        <f t="shared" si="7"/>
        <v>363.03</v>
      </c>
      <c r="BK6" s="21">
        <f t="shared" si="7"/>
        <v>709.4</v>
      </c>
      <c r="BL6" s="21">
        <f t="shared" si="7"/>
        <v>734.47</v>
      </c>
      <c r="BM6" s="21">
        <f t="shared" si="7"/>
        <v>720.89</v>
      </c>
      <c r="BN6" s="21">
        <f t="shared" si="7"/>
        <v>676.93</v>
      </c>
      <c r="BO6" s="21">
        <f t="shared" si="7"/>
        <v>635.88</v>
      </c>
      <c r="BP6" s="20" t="str">
        <f>IF(BP7="","",IF(BP7="-","【-】","【"&amp;SUBSTITUTE(TEXT(BP7,"#,##0.00"),"-","△")&amp;"】"))</f>
        <v>【602.56】</v>
      </c>
      <c r="BQ6" s="21">
        <f>IF(BQ7="",NA(),BQ7)</f>
        <v>84.81</v>
      </c>
      <c r="BR6" s="21">
        <f t="shared" ref="BR6:BZ6" si="8">IF(BR7="",NA(),BR7)</f>
        <v>88.67</v>
      </c>
      <c r="BS6" s="21">
        <f t="shared" si="8"/>
        <v>88.77</v>
      </c>
      <c r="BT6" s="21">
        <f t="shared" si="8"/>
        <v>84.05</v>
      </c>
      <c r="BU6" s="21">
        <f t="shared" si="8"/>
        <v>90.78</v>
      </c>
      <c r="BV6" s="21">
        <f t="shared" si="8"/>
        <v>91.14</v>
      </c>
      <c r="BW6" s="21">
        <f t="shared" si="8"/>
        <v>90.69</v>
      </c>
      <c r="BX6" s="21">
        <f t="shared" si="8"/>
        <v>90.5</v>
      </c>
      <c r="BY6" s="21">
        <f t="shared" si="8"/>
        <v>92.66</v>
      </c>
      <c r="BZ6" s="21">
        <f t="shared" si="8"/>
        <v>93.49</v>
      </c>
      <c r="CA6" s="20" t="str">
        <f>IF(CA7="","",IF(CA7="-","【-】","【"&amp;SUBSTITUTE(TEXT(CA7,"#,##0.00"),"-","△")&amp;"】"))</f>
        <v>【97.94】</v>
      </c>
      <c r="CB6" s="21">
        <f>IF(CB7="",NA(),CB7)</f>
        <v>133.37</v>
      </c>
      <c r="CC6" s="21">
        <f t="shared" ref="CC6:CK6" si="9">IF(CC7="",NA(),CC7)</f>
        <v>129.28</v>
      </c>
      <c r="CD6" s="21">
        <f t="shared" si="9"/>
        <v>129.16999999999999</v>
      </c>
      <c r="CE6" s="21">
        <f t="shared" si="9"/>
        <v>136.59</v>
      </c>
      <c r="CF6" s="21">
        <f t="shared" si="9"/>
        <v>126.69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97.72</v>
      </c>
      <c r="CY6" s="21">
        <f t="shared" ref="CY6:DG6" si="11">IF(CY7="",NA(),CY7)</f>
        <v>97.87</v>
      </c>
      <c r="CZ6" s="21">
        <f t="shared" si="11"/>
        <v>97.92</v>
      </c>
      <c r="DA6" s="21">
        <f t="shared" si="11"/>
        <v>97.95</v>
      </c>
      <c r="DB6" s="21">
        <f t="shared" si="11"/>
        <v>97.99</v>
      </c>
      <c r="DC6" s="21">
        <f t="shared" si="11"/>
        <v>94.17</v>
      </c>
      <c r="DD6" s="21">
        <f t="shared" si="11"/>
        <v>94.27</v>
      </c>
      <c r="DE6" s="21">
        <f t="shared" si="11"/>
        <v>94.46</v>
      </c>
      <c r="DF6" s="21">
        <f t="shared" si="11"/>
        <v>94.37</v>
      </c>
      <c r="DG6" s="21">
        <f t="shared" si="11"/>
        <v>94.61</v>
      </c>
      <c r="DH6" s="20" t="str">
        <f>IF(DH7="","",IF(DH7="-","【-】","【"&amp;SUBSTITUTE(TEXT(DH7,"#,##0.00"),"-","△")&amp;"】"))</f>
        <v>【96.00】</v>
      </c>
      <c r="DI6" s="21">
        <f>IF(DI7="",NA(),DI7)</f>
        <v>3.93</v>
      </c>
      <c r="DJ6" s="21">
        <f t="shared" ref="DJ6:DR6" si="12">IF(DJ7="",NA(),DJ7)</f>
        <v>7.64</v>
      </c>
      <c r="DK6" s="21">
        <f t="shared" si="12"/>
        <v>11.27</v>
      </c>
      <c r="DL6" s="21">
        <f t="shared" si="12"/>
        <v>14.76</v>
      </c>
      <c r="DM6" s="21">
        <f t="shared" si="12"/>
        <v>18.07</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1">
        <f t="shared" si="13"/>
        <v>11.4</v>
      </c>
      <c r="DW6" s="21">
        <f t="shared" si="13"/>
        <v>12.21</v>
      </c>
      <c r="DX6" s="21">
        <f t="shared" si="13"/>
        <v>12.26</v>
      </c>
      <c r="DY6" s="21">
        <f t="shared" si="13"/>
        <v>1.06</v>
      </c>
      <c r="DZ6" s="21">
        <f t="shared" si="13"/>
        <v>2.02</v>
      </c>
      <c r="EA6" s="21">
        <f t="shared" si="13"/>
        <v>2.67</v>
      </c>
      <c r="EB6" s="21">
        <f t="shared" si="13"/>
        <v>3.43</v>
      </c>
      <c r="EC6" s="21">
        <f t="shared" si="13"/>
        <v>4.25</v>
      </c>
      <c r="ED6" s="20" t="str">
        <f>IF(ED7="","",IF(ED7="-","【-】","【"&amp;SUBSTITUTE(TEXT(ED7,"#,##0.00"),"-","△")&amp;"】"))</f>
        <v>【9.46】</v>
      </c>
      <c r="EE6" s="20">
        <f>IF(EE7="",NA(),EE7)</f>
        <v>0</v>
      </c>
      <c r="EF6" s="21">
        <f t="shared" ref="EF6:EN6" si="14">IF(EF7="",NA(),EF7)</f>
        <v>0.03</v>
      </c>
      <c r="EG6" s="21">
        <f t="shared" si="14"/>
        <v>0.01</v>
      </c>
      <c r="EH6" s="20">
        <f t="shared" si="14"/>
        <v>0</v>
      </c>
      <c r="EI6" s="21">
        <f t="shared" si="14"/>
        <v>0.03</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232297</v>
      </c>
      <c r="D7" s="23">
        <v>46</v>
      </c>
      <c r="E7" s="23">
        <v>17</v>
      </c>
      <c r="F7" s="23">
        <v>1</v>
      </c>
      <c r="G7" s="23">
        <v>0</v>
      </c>
      <c r="H7" s="23" t="s">
        <v>96</v>
      </c>
      <c r="I7" s="23" t="s">
        <v>97</v>
      </c>
      <c r="J7" s="23" t="s">
        <v>98</v>
      </c>
      <c r="K7" s="23" t="s">
        <v>99</v>
      </c>
      <c r="L7" s="23" t="s">
        <v>100</v>
      </c>
      <c r="M7" s="23" t="s">
        <v>101</v>
      </c>
      <c r="N7" s="24" t="s">
        <v>102</v>
      </c>
      <c r="O7" s="24">
        <v>78.92</v>
      </c>
      <c r="P7" s="24">
        <v>82.89</v>
      </c>
      <c r="Q7" s="24">
        <v>88.49</v>
      </c>
      <c r="R7" s="24">
        <v>2145</v>
      </c>
      <c r="S7" s="24">
        <v>67902</v>
      </c>
      <c r="T7" s="24">
        <v>23.22</v>
      </c>
      <c r="U7" s="24">
        <v>2924.29</v>
      </c>
      <c r="V7" s="24">
        <v>56174</v>
      </c>
      <c r="W7" s="24">
        <v>8.41</v>
      </c>
      <c r="X7" s="24">
        <v>6679.43</v>
      </c>
      <c r="Y7" s="24">
        <v>103.99</v>
      </c>
      <c r="Z7" s="24">
        <v>102.84</v>
      </c>
      <c r="AA7" s="24">
        <v>99.31</v>
      </c>
      <c r="AB7" s="24">
        <v>105.64</v>
      </c>
      <c r="AC7" s="24">
        <v>115.98</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22.99</v>
      </c>
      <c r="AV7" s="24">
        <v>39.22</v>
      </c>
      <c r="AW7" s="24">
        <v>50.13</v>
      </c>
      <c r="AX7" s="24">
        <v>78.540000000000006</v>
      </c>
      <c r="AY7" s="24">
        <v>119.38</v>
      </c>
      <c r="AZ7" s="24">
        <v>67.86</v>
      </c>
      <c r="BA7" s="24">
        <v>72.92</v>
      </c>
      <c r="BB7" s="24">
        <v>81.19</v>
      </c>
      <c r="BC7" s="24">
        <v>85.86</v>
      </c>
      <c r="BD7" s="24">
        <v>94.74</v>
      </c>
      <c r="BE7" s="24">
        <v>82.75</v>
      </c>
      <c r="BF7" s="24">
        <v>594.61</v>
      </c>
      <c r="BG7" s="24">
        <v>495.35</v>
      </c>
      <c r="BH7" s="24">
        <v>442.58</v>
      </c>
      <c r="BI7" s="24">
        <v>399.03</v>
      </c>
      <c r="BJ7" s="24">
        <v>363.03</v>
      </c>
      <c r="BK7" s="24">
        <v>709.4</v>
      </c>
      <c r="BL7" s="24">
        <v>734.47</v>
      </c>
      <c r="BM7" s="24">
        <v>720.89</v>
      </c>
      <c r="BN7" s="24">
        <v>676.93</v>
      </c>
      <c r="BO7" s="24">
        <v>635.88</v>
      </c>
      <c r="BP7" s="24">
        <v>602.55999999999995</v>
      </c>
      <c r="BQ7" s="24">
        <v>84.81</v>
      </c>
      <c r="BR7" s="24">
        <v>88.67</v>
      </c>
      <c r="BS7" s="24">
        <v>88.77</v>
      </c>
      <c r="BT7" s="24">
        <v>84.05</v>
      </c>
      <c r="BU7" s="24">
        <v>90.78</v>
      </c>
      <c r="BV7" s="24">
        <v>91.14</v>
      </c>
      <c r="BW7" s="24">
        <v>90.69</v>
      </c>
      <c r="BX7" s="24">
        <v>90.5</v>
      </c>
      <c r="BY7" s="24">
        <v>92.66</v>
      </c>
      <c r="BZ7" s="24">
        <v>93.49</v>
      </c>
      <c r="CA7" s="24">
        <v>97.94</v>
      </c>
      <c r="CB7" s="24">
        <v>133.37</v>
      </c>
      <c r="CC7" s="24">
        <v>129.28</v>
      </c>
      <c r="CD7" s="24">
        <v>129.16999999999999</v>
      </c>
      <c r="CE7" s="24">
        <v>136.59</v>
      </c>
      <c r="CF7" s="24">
        <v>126.69</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97.72</v>
      </c>
      <c r="CY7" s="24">
        <v>97.87</v>
      </c>
      <c r="CZ7" s="24">
        <v>97.92</v>
      </c>
      <c r="DA7" s="24">
        <v>97.95</v>
      </c>
      <c r="DB7" s="24">
        <v>97.99</v>
      </c>
      <c r="DC7" s="24">
        <v>94.17</v>
      </c>
      <c r="DD7" s="24">
        <v>94.27</v>
      </c>
      <c r="DE7" s="24">
        <v>94.46</v>
      </c>
      <c r="DF7" s="24">
        <v>94.37</v>
      </c>
      <c r="DG7" s="24">
        <v>94.61</v>
      </c>
      <c r="DH7" s="24">
        <v>96</v>
      </c>
      <c r="DI7" s="24">
        <v>3.93</v>
      </c>
      <c r="DJ7" s="24">
        <v>7.64</v>
      </c>
      <c r="DK7" s="24">
        <v>11.27</v>
      </c>
      <c r="DL7" s="24">
        <v>14.76</v>
      </c>
      <c r="DM7" s="24">
        <v>18.07</v>
      </c>
      <c r="DN7" s="24">
        <v>23.25</v>
      </c>
      <c r="DO7" s="24">
        <v>25.2</v>
      </c>
      <c r="DP7" s="24">
        <v>27.42</v>
      </c>
      <c r="DQ7" s="24">
        <v>30.01</v>
      </c>
      <c r="DR7" s="24">
        <v>32.229999999999997</v>
      </c>
      <c r="DS7" s="24">
        <v>42.2</v>
      </c>
      <c r="DT7" s="24">
        <v>0</v>
      </c>
      <c r="DU7" s="24">
        <v>0</v>
      </c>
      <c r="DV7" s="24">
        <v>11.4</v>
      </c>
      <c r="DW7" s="24">
        <v>12.21</v>
      </c>
      <c r="DX7" s="24">
        <v>12.26</v>
      </c>
      <c r="DY7" s="24">
        <v>1.06</v>
      </c>
      <c r="DZ7" s="24">
        <v>2.02</v>
      </c>
      <c r="EA7" s="24">
        <v>2.67</v>
      </c>
      <c r="EB7" s="24">
        <v>3.43</v>
      </c>
      <c r="EC7" s="24">
        <v>4.25</v>
      </c>
      <c r="ED7" s="24">
        <v>9.4600000000000009</v>
      </c>
      <c r="EE7" s="24">
        <v>0</v>
      </c>
      <c r="EF7" s="24">
        <v>0.03</v>
      </c>
      <c r="EG7" s="24">
        <v>0.01</v>
      </c>
      <c r="EH7" s="24">
        <v>0</v>
      </c>
      <c r="EI7" s="24">
        <v>0.03</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2026-02-17T00:19:23Z</cp:lastPrinted>
  <dcterms:created xsi:type="dcterms:W3CDTF">2025-12-23T06:02:07Z</dcterms:created>
  <dcterms:modified xsi:type="dcterms:W3CDTF">2026-02-17T00:24:13Z</dcterms:modified>
  <cp:category/>
</cp:coreProperties>
</file>