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98C5C4EA-4880-4E06-BB8F-FA06E3AACCD3}" xr6:coauthVersionLast="47" xr6:coauthVersionMax="47" xr10:uidLastSave="{00000000-0000-0000-0000-000000000000}"/>
  <workbookProtection workbookAlgorithmName="SHA-512" workbookHashValue="cncHirTg+bEj4zKA0prxiawxsNv9/9/pZ400dWSJbtF9MR+GUrACH3V7bYMmEd61fBTgyk9SxXpk3eNiHW3Dug==" workbookSaltValue="2cRKR1zOTx8a+N2tQS/Cc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<sst xmlns="http://schemas.openxmlformats.org/spreadsheetml/2006/main" count="231" uniqueCount="115">
  <si>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</si>
  <si>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</si>
  <si>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</si>
  <si>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</si>
  <si>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</si>
  <si>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</si>
  <si>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</si>
  <si>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</si>
  <si>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</si>
  <si>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</si>
  <si>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</si>
  <si>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</si>
  <si>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</si>
  <si>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</si>
  <si>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</si>
  <si>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</si>
  <si>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</si>
  <si>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</si>
  <si>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</si>
  <si>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</si>
  <si>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</si>
  <si>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</si>
  <si>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</si>
  <si>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</si>
  <si>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</si>
  <si>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</si>
  <si>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</si>
  <si>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</si>
  <si>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</si>
  <si>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</si>
  <si>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</si>
  <si>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</si>
  <si>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</si>
  <si>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</si>
  <si>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</si>
  <si>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</si>
  <si>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</si>
  <si>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</si>
  <si>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</si>
  <si>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</si>
  <si>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</si>
  <si>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</si>
  <si>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</si>
  <si>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</si>
  <si>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</si>
  <si>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</si>
  <si>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</si>
  <si>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</si>
  <si>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</si>
  <si>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</si>
  <si>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</si>
  <si>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</si>
  <si>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</si>
  <si>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</si>
  <si>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</si>
  <si>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</si>
  <si>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</si>
  <si>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</si>
  <si>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</si>
  <si>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</si>
  <si>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</si>
  <si>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</si>
  <si>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</si>
  <si>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</si>
  <si>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</si>
  <si>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</si>
  <si>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</si>
  <si>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</si>
  <si>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</si>
  <si>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</si>
  <si>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</si>
  <si>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</si>
  <si>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</si>
  <si>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</si>
  <si>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</si>
  <si>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</si>
  <si>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</si>
  <si>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</si>
  <si>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</si>
  <si>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</si>
  <si>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</si>
  <si>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</si>
  <si>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</si>
  <si>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</si>
  <si>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</si>
  <si>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</si>
  <si>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</si>
  <si>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</si>
  <si>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</si>
  <si>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</si>
  <si>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</si>
  <si>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</si>
  <si>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</si>
  <si>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</si>
  <si>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</si>
  <si>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田原市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</si>
  <si>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</si>
  <si>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</si>
  <si>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</si>
  <si>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</si>
  <si>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</si>
  <si>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</si>
  <si>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</si>
  <si>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</si>
  <si>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</si>
  <si>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</si>
  <si>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</si>
  <si>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</si>
  <si>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</si>
  <si>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</si>
  <si>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</si>
  <si>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</si>
  <si>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公共下水道施設は、平成3年度から順次供用を開始し、最も古い施設で30年が経過している。
　現時点の管渠供用年数は施設耐用年数（50年）の半分以上を経過しており、今後は老朽化に伴う更新が課題となってくる。持続可能な公共下水道事業を実現していくために、ストックマネジメント手法を取り入れて状態監視保全等の維持管理を行い、管路施設の長寿命化に取り組む必要がある。</t>
    <rPh sb="71" eb="73">
      <t>イジョウ</t>
    </rPh>
    <rPh sb="74" eb="76">
      <t>ケイカ</t>
    </rPh>
    <rPh sb="81" eb="83">
      <t>コンゴ</t>
    </rPh>
    <rPh sb="88" eb="89">
      <t>トモナ</t>
    </rPh>
    <rPh sb="90" eb="92">
      <t>コウシン</t>
    </rPh>
    <rPh sb="149" eb="150">
      <t>トウ</t>
    </rPh>
    <rPh sb="156" eb="157">
      <t>オコナ</t>
    </rPh>
    <rPh sb="173" eb="175">
      <t>ヒツヨウ</t>
    </rPh>
    <phoneticPr fontId="4"/>
  </si>
  <si>
    <t>　本市下水道事業会計は、令和2年4月1日より、地方公営企業法を全適用し、公営企業会計へ移行しているため、移行後の数値のみが記載されている。
　①経常収支比率は、106.42％で、100%を上回っているものの、⑤経費回収率が類似団体と比較し低くなっていることから、経費削減、使用料改定及び水洗化率の向上など、経営状況の改善を進める必要がある。
　③流動比率は、54.39％となっているが、これは流動負債に建設改良費等の財源に充てた企業債が含まれていることによる影響が大きい。また、⑥汚水処理原価は、類似団体と比較すると低い数値となっている。
　今後も水洗化率の向上、維持管理費の削減に努めるとともに使用料の改定について定期的に進めていく必要がある。
　④企業債残高対事業規模比率は、類似団体の平均値と比較し上回る数値となっている。順次廃止した処理施設の解体を行うため、数値が高くなる見込み。
　⑦施設利用率については、昨年と比較して低い数値である。これは処理水量が減少したためであり今後も人口減少等により、有収水量の減少が予想される。そのため接続数等を注視し、引き続き不明水対策を行っていく必要がある。
　⑧水洗化率は、類似団体と比較して同水準の数値であるが、引き続き啓発活動を行い水洗化率を上げていく必要がある。</t>
    <rPh sb="298" eb="301">
      <t>シヨウリョウ</t>
    </rPh>
    <rPh sb="302" eb="304">
      <t>カイテイ</t>
    </rPh>
    <rPh sb="308" eb="311">
      <t>テイキテキ</t>
    </rPh>
    <rPh sb="312" eb="313">
      <t>スス</t>
    </rPh>
    <rPh sb="352" eb="354">
      <t>ウワマワ</t>
    </rPh>
    <rPh sb="364" eb="366">
      <t>ジュンジ</t>
    </rPh>
    <rPh sb="366" eb="368">
      <t>ハイシ</t>
    </rPh>
    <rPh sb="370" eb="372">
      <t>ショリ</t>
    </rPh>
    <rPh sb="372" eb="374">
      <t>シセツ</t>
    </rPh>
    <rPh sb="375" eb="377">
      <t>カイタイ</t>
    </rPh>
    <rPh sb="378" eb="379">
      <t>オコナ</t>
    </rPh>
    <rPh sb="383" eb="385">
      <t>スウチ</t>
    </rPh>
    <rPh sb="386" eb="387">
      <t>タカ</t>
    </rPh>
    <rPh sb="390" eb="392">
      <t>ミコ</t>
    </rPh>
    <rPh sb="408" eb="410">
      <t>サクネン</t>
    </rPh>
    <rPh sb="415" eb="416">
      <t>ヒク</t>
    </rPh>
    <rPh sb="426" eb="428">
      <t>ショリ</t>
    </rPh>
    <rPh sb="428" eb="430">
      <t>スイリョウ</t>
    </rPh>
    <rPh sb="431" eb="433">
      <t>ゲンショウ</t>
    </rPh>
    <rPh sb="479" eb="480">
      <t>ヒ</t>
    </rPh>
    <rPh sb="481" eb="482">
      <t>ツヅ</t>
    </rPh>
    <rPh sb="494" eb="496">
      <t>ヒツヨウ</t>
    </rPh>
    <rPh sb="518" eb="521">
      <t>ドウスイジュン</t>
    </rPh>
    <phoneticPr fontId="4"/>
  </si>
  <si>
    <t xml:space="preserve">
　本市では、経営判断に必要な損益の認識、資産・負債等を正確に把握する必要があることから、令和2年4月1日から地方公営企業法を適用した。
　施設整備は概ね完了しており、維持管理が中心となっている。
 今後は、引き続き水洗化率の向上に努めるとともに使用料改定を定期的に進め、下水道使用料の安定的な確保と汚水処理に係る経費削減による経費回収率の向上に取り組む必要がある。
　令和2年度経営戦略策定済み。令和6年度改定済み。令和8年度に料金改定を行う。</t>
    <rPh sb="72" eb="74">
      <t>セイビ</t>
    </rPh>
    <rPh sb="104" eb="105">
      <t>ヒ</t>
    </rPh>
    <rPh sb="106" eb="107">
      <t>ツヅ</t>
    </rPh>
    <rPh sb="116" eb="117">
      <t>ツト</t>
    </rPh>
    <rPh sb="123" eb="126">
      <t>シヨウリョウ</t>
    </rPh>
    <rPh sb="126" eb="128">
      <t>カイテイ</t>
    </rPh>
    <rPh sb="129" eb="132">
      <t>テイキテキ</t>
    </rPh>
    <rPh sb="133" eb="134">
      <t>スス</t>
    </rPh>
    <rPh sb="177" eb="179">
      <t>ヒツヨウ</t>
    </rPh>
    <rPh sb="204" eb="206">
      <t>カイテイ</t>
    </rPh>
    <rPh sb="206" eb="207">
      <t>スミ</t>
    </rPh>
    <rPh sb="209" eb="210">
      <t>レイ</t>
    </rPh>
    <rPh sb="210" eb="211">
      <t>ワ</t>
    </rPh>
    <rPh sb="212" eb="214">
      <t>ネンド</t>
    </rPh>
    <rPh sb="215" eb="217">
      <t>リョウキン</t>
    </rPh>
    <rPh sb="217" eb="219">
      <t>カイテイ</t>
    </rPh>
    <rPh sb="220" eb="22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</si>
</sst>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24-4609-81A5-17B43FD6832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0.17</c:v>
                </c:pt>
                <c:pt idx="2">
                  <c:v>0.13</c:v>
                </c:pt>
                <c:pt idx="3">
                  <c:v>0.06</c:v>
                </c:pt>
                <c:pt idx="4">
                  <c:v>0.08</c:v>
                </c:pt>
              </c:numCache>
            </c:numRef>
          </c:val>
          <c:smooth val="0"/>
          <c:extLst>
            <c:ext xmlns:c16="http://schemas.microsoft.com/office/drawing/2014/chart" uri="{C3380CC4-5D6E-409C-BE32-E72D297353CC}">
              <c16:uniqueId val="{00000001-EB24-4609-81A5-17B43FD6832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61.23</c:v>
                </c:pt>
                <c:pt idx="1">
                  <c:v>63.52</c:v>
                </c:pt>
                <c:pt idx="2">
                  <c:v>65.569999999999993</c:v>
                </c:pt>
                <c:pt idx="3">
                  <c:v>64.81</c:v>
                </c:pt>
                <c:pt idx="4">
                  <c:v>59.97</c:v>
                </c:pt>
              </c:numCache>
            </c:numRef>
          </c:val>
          <c:extLst>
            <c:ext xmlns:c16="http://schemas.microsoft.com/office/drawing/2014/chart" uri="{C3380CC4-5D6E-409C-BE32-E72D297353CC}">
              <c16:uniqueId val="{00000000-DC9D-4DAA-8CE5-E4487632014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64.92</c:v>
                </c:pt>
                <c:pt idx="2">
                  <c:v>64.14</c:v>
                </c:pt>
                <c:pt idx="3">
                  <c:v>63.71</c:v>
                </c:pt>
                <c:pt idx="4">
                  <c:v>64.95</c:v>
                </c:pt>
              </c:numCache>
            </c:numRef>
          </c:val>
          <c:smooth val="0"/>
          <c:extLst>
            <c:ext xmlns:c16="http://schemas.microsoft.com/office/drawing/2014/chart" uri="{C3380CC4-5D6E-409C-BE32-E72D297353CC}">
              <c16:uniqueId val="{00000001-DC9D-4DAA-8CE5-E4487632014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90.62</c:v>
                </c:pt>
                <c:pt idx="1">
                  <c:v>91.28</c:v>
                </c:pt>
                <c:pt idx="2">
                  <c:v>91.54</c:v>
                </c:pt>
                <c:pt idx="3">
                  <c:v>92.03</c:v>
                </c:pt>
                <c:pt idx="4">
                  <c:v>92.02</c:v>
                </c:pt>
              </c:numCache>
            </c:numRef>
          </c:val>
          <c:extLst>
            <c:ext xmlns:c16="http://schemas.microsoft.com/office/drawing/2014/chart" uri="{C3380CC4-5D6E-409C-BE32-E72D297353CC}">
              <c16:uniqueId val="{00000000-5ED2-4DEC-9C1F-C0D601CD1E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92.88</c:v>
                </c:pt>
                <c:pt idx="2">
                  <c:v>92.9</c:v>
                </c:pt>
                <c:pt idx="3">
                  <c:v>92.89</c:v>
                </c:pt>
                <c:pt idx="4">
                  <c:v>93.08</c:v>
                </c:pt>
              </c:numCache>
            </c:numRef>
          </c:val>
          <c:smooth val="0"/>
          <c:extLst>
            <c:ext xmlns:c16="http://schemas.microsoft.com/office/drawing/2014/chart" uri="{C3380CC4-5D6E-409C-BE32-E72D297353CC}">
              <c16:uniqueId val="{00000001-5ED2-4DEC-9C1F-C0D601CD1E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98.79</c:v>
                </c:pt>
                <c:pt idx="1">
                  <c:v>106.13</c:v>
                </c:pt>
                <c:pt idx="2">
                  <c:v>103.2</c:v>
                </c:pt>
                <c:pt idx="3">
                  <c:v>107.44</c:v>
                </c:pt>
                <c:pt idx="4">
                  <c:v>106.42</c:v>
                </c:pt>
              </c:numCache>
            </c:numRef>
          </c:val>
          <c:extLst>
            <c:ext xmlns:c16="http://schemas.microsoft.com/office/drawing/2014/chart" uri="{C3380CC4-5D6E-409C-BE32-E72D297353CC}">
              <c16:uniqueId val="{00000000-F2C7-48AA-89BD-7AEF0BE8E91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108.04</c:v>
                </c:pt>
                <c:pt idx="2">
                  <c:v>107.49</c:v>
                </c:pt>
                <c:pt idx="3">
                  <c:v>107.64</c:v>
                </c:pt>
                <c:pt idx="4">
                  <c:v>106.35</c:v>
                </c:pt>
              </c:numCache>
            </c:numRef>
          </c:val>
          <c:smooth val="0"/>
          <c:extLst>
            <c:ext xmlns:c16="http://schemas.microsoft.com/office/drawing/2014/chart" uri="{C3380CC4-5D6E-409C-BE32-E72D297353CC}">
              <c16:uniqueId val="{00000001-F2C7-48AA-89BD-7AEF0BE8E91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4.7699999999999996</c:v>
                </c:pt>
                <c:pt idx="1">
                  <c:v>9.0500000000000007</c:v>
                </c:pt>
                <c:pt idx="2">
                  <c:v>13.22</c:v>
                </c:pt>
                <c:pt idx="3">
                  <c:v>17</c:v>
                </c:pt>
                <c:pt idx="4">
                  <c:v>20.37</c:v>
                </c:pt>
              </c:numCache>
            </c:numRef>
          </c:val>
          <c:extLst>
            <c:ext xmlns:c16="http://schemas.microsoft.com/office/drawing/2014/chart" uri="{C3380CC4-5D6E-409C-BE32-E72D297353CC}">
              <c16:uniqueId val="{00000000-29E5-48B6-A6BB-72381F15B8A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25.66</c:v>
                </c:pt>
                <c:pt idx="2">
                  <c:v>27.46</c:v>
                </c:pt>
                <c:pt idx="3">
                  <c:v>29.93</c:v>
                </c:pt>
                <c:pt idx="4">
                  <c:v>31.89</c:v>
                </c:pt>
              </c:numCache>
            </c:numRef>
          </c:val>
          <c:smooth val="0"/>
          <c:extLst>
            <c:ext xmlns:c16="http://schemas.microsoft.com/office/drawing/2014/chart" uri="{C3380CC4-5D6E-409C-BE32-E72D297353CC}">
              <c16:uniqueId val="{00000001-29E5-48B6-A6BB-72381F15B8A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07-4E8C-8C9A-4F7F0EABBFB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1.61</c:v>
                </c:pt>
                <c:pt idx="2">
                  <c:v>2.08</c:v>
                </c:pt>
                <c:pt idx="3">
                  <c:v>2.74</c:v>
                </c:pt>
                <c:pt idx="4">
                  <c:v>3.24</c:v>
                </c:pt>
              </c:numCache>
            </c:numRef>
          </c:val>
          <c:smooth val="0"/>
          <c:extLst>
            <c:ext xmlns:c16="http://schemas.microsoft.com/office/drawing/2014/chart" uri="{C3380CC4-5D6E-409C-BE32-E72D297353CC}">
              <c16:uniqueId val="{00000001-5907-4E8C-8C9A-4F7F0EABBFB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ED-4FDE-B8C7-3C1068C6DD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4.49</c:v>
                </c:pt>
                <c:pt idx="2">
                  <c:v>5.41</c:v>
                </c:pt>
                <c:pt idx="3">
                  <c:v>5.61</c:v>
                </c:pt>
                <c:pt idx="4">
                  <c:v>6.26</c:v>
                </c:pt>
              </c:numCache>
            </c:numRef>
          </c:val>
          <c:smooth val="0"/>
          <c:extLst>
            <c:ext xmlns:c16="http://schemas.microsoft.com/office/drawing/2014/chart" uri="{C3380CC4-5D6E-409C-BE32-E72D297353CC}">
              <c16:uniqueId val="{00000001-5DED-4FDE-B8C7-3C1068C6DD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37.76</c:v>
                </c:pt>
                <c:pt idx="1">
                  <c:v>39.76</c:v>
                </c:pt>
                <c:pt idx="2">
                  <c:v>49.83</c:v>
                </c:pt>
                <c:pt idx="3">
                  <c:v>57.04</c:v>
                </c:pt>
                <c:pt idx="4">
                  <c:v>54.39</c:v>
                </c:pt>
              </c:numCache>
            </c:numRef>
          </c:val>
          <c:extLst>
            <c:ext xmlns:c16="http://schemas.microsoft.com/office/drawing/2014/chart" uri="{C3380CC4-5D6E-409C-BE32-E72D297353CC}">
              <c16:uniqueId val="{00000000-7CA0-4CED-A2B2-C968090D2C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7CA0-4CED-A2B2-C968090D2C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824.58</c:v>
                </c:pt>
                <c:pt idx="1">
                  <c:v>794.78</c:v>
                </c:pt>
                <c:pt idx="2">
                  <c:v>711.31</c:v>
                </c:pt>
                <c:pt idx="3">
                  <c:v>686.53</c:v>
                </c:pt>
                <c:pt idx="4">
                  <c:v>833.89</c:v>
                </c:pt>
              </c:numCache>
            </c:numRef>
          </c:val>
          <c:extLst>
            <c:ext xmlns:c16="http://schemas.microsoft.com/office/drawing/2014/chart" uri="{C3380CC4-5D6E-409C-BE32-E72D297353CC}">
              <c16:uniqueId val="{00000000-D4C3-42FD-9936-6285AE6F1E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825.1</c:v>
                </c:pt>
                <c:pt idx="2">
                  <c:v>789.87</c:v>
                </c:pt>
                <c:pt idx="3">
                  <c:v>749.43</c:v>
                </c:pt>
                <c:pt idx="4">
                  <c:v>698.04</c:v>
                </c:pt>
              </c:numCache>
            </c:numRef>
          </c:val>
          <c:smooth val="0"/>
          <c:extLst>
            <c:ext xmlns:c16="http://schemas.microsoft.com/office/drawing/2014/chart" uri="{C3380CC4-5D6E-409C-BE32-E72D297353CC}">
              <c16:uniqueId val="{00000001-D4C3-42FD-9936-6285AE6F1E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70.91</c:v>
                </c:pt>
                <c:pt idx="1">
                  <c:v>71.38</c:v>
                </c:pt>
                <c:pt idx="2">
                  <c:v>71.400000000000006</c:v>
                </c:pt>
                <c:pt idx="3">
                  <c:v>71.95</c:v>
                </c:pt>
                <c:pt idx="4">
                  <c:v>72.16</c:v>
                </c:pt>
              </c:numCache>
            </c:numRef>
          </c:val>
          <c:extLst>
            <c:ext xmlns:c16="http://schemas.microsoft.com/office/drawing/2014/chart" uri="{C3380CC4-5D6E-409C-BE32-E72D297353CC}">
              <c16:uniqueId val="{00000000-213B-4450-AE6B-62F577469F5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97.07</c:v>
                </c:pt>
                <c:pt idx="2">
                  <c:v>98.06</c:v>
                </c:pt>
                <c:pt idx="3">
                  <c:v>98.46</c:v>
                </c:pt>
                <c:pt idx="4">
                  <c:v>97.98</c:v>
                </c:pt>
              </c:numCache>
            </c:numRef>
          </c:val>
          <c:smooth val="0"/>
          <c:extLst>
            <c:ext xmlns:c16="http://schemas.microsoft.com/office/drawing/2014/chart" uri="{C3380CC4-5D6E-409C-BE32-E72D297353CC}">
              <c16:uniqueId val="{00000001-213B-4450-AE6B-62F577469F5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00EB-4C67-9F29-28175AFAFB6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157.81</c:v>
                </c:pt>
                <c:pt idx="2">
                  <c:v>157.37</c:v>
                </c:pt>
                <c:pt idx="3">
                  <c:v>157.44999999999999</c:v>
                </c:pt>
                <c:pt idx="4">
                  <c:v>159.75</c:v>
                </c:pt>
              </c:numCache>
            </c:numRef>
          </c:val>
          <c:smooth val="0"/>
          <c:extLst>
            <c:ext xmlns:c16="http://schemas.microsoft.com/office/drawing/2014/chart" uri="{C3380CC4-5D6E-409C-BE32-E72D297353CC}">
              <c16:uniqueId val="{00000001-00EB-4C67-9F29-28175AFAFB6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田原市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58270</v>
      </c>
      <c r="AM8" s="44"/>
      <c r="AN8" s="44"/>
      <c r="AO8" s="44"/>
      <c r="AP8" s="44"/>
      <c r="AQ8" s="44"/>
      <c r="AR8" s="44"/>
      <c r="AS8" s="44"/>
      <c r="AT8" s="45">
        <f>データ!T6</f>
        <v>191.11</v>
      </c>
      <c r="AU8" s="45"/>
      <c r="AV8" s="45"/>
      <c r="AW8" s="45"/>
      <c r="AX8" s="45"/>
      <c r="AY8" s="45"/>
      <c r="AZ8" s="45"/>
      <c r="BA8" s="45"/>
      <c r="BB8" s="45">
        <f>データ!U6</f>
        <v>304.89999999999998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69.98</v>
      </c>
      <c r="J10" s="45"/>
      <c r="K10" s="45"/>
      <c r="L10" s="45"/>
      <c r="M10" s="45"/>
      <c r="N10" s="45"/>
      <c r="O10" s="45"/>
      <c r="P10" s="45">
        <f>データ!P6</f>
        <v>56.56</v>
      </c>
      <c r="Q10" s="45"/>
      <c r="R10" s="45"/>
      <c r="S10" s="45"/>
      <c r="T10" s="45"/>
      <c r="U10" s="45"/>
      <c r="V10" s="45"/>
      <c r="W10" s="45">
        <f>データ!Q6</f>
        <v>80.099999999999994</v>
      </c>
      <c r="X10" s="45"/>
      <c r="Y10" s="45"/>
      <c r="Z10" s="45"/>
      <c r="AA10" s="45"/>
      <c r="AB10" s="45"/>
      <c r="AC10" s="45"/>
      <c r="AD10" s="44">
        <f>データ!R6</f>
        <v>1728</v>
      </c>
      <c r="AE10" s="44"/>
      <c r="AF10" s="44"/>
      <c r="AG10" s="44"/>
      <c r="AH10" s="44"/>
      <c r="AI10" s="44"/>
      <c r="AJ10" s="44"/>
      <c r="AK10" s="2"/>
      <c r="AL10" s="44">
        <f>データ!V6</f>
        <v>32923</v>
      </c>
      <c r="AM10" s="44"/>
      <c r="AN10" s="44"/>
      <c r="AO10" s="44"/>
      <c r="AP10" s="44"/>
      <c r="AQ10" s="44"/>
      <c r="AR10" s="44"/>
      <c r="AS10" s="44"/>
      <c r="AT10" s="45">
        <f>データ!W6</f>
        <v>9.35</v>
      </c>
      <c r="AU10" s="45"/>
      <c r="AV10" s="45"/>
      <c r="AW10" s="45"/>
      <c r="AX10" s="45"/>
      <c r="AY10" s="45"/>
      <c r="AZ10" s="45"/>
      <c r="BA10" s="45"/>
      <c r="BB10" s="45">
        <f>データ!X6</f>
        <v>3521.18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JnrC9+qIOklqcf2UwTiJPu3wJeqMMSaP4TRP1wWKJbTAXjNwt78Qqvc+aZiQeaRlkSNQX+YOPGcbb+ZcnmpPQ==" saltValue="ai7GtsbYUQzmYzwj6tPNS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232319</v>
      </c>
      <c r="D6" s="19">
        <f t="shared" si="3"/>
        <v>46</v>
      </c>
      <c r="E6" s="19">
        <f t="shared" si="3"/>
        <v>17</v>
      </c>
      <c r="F6" s="19">
        <f t="shared" si="3"/>
        <v>1</v>
      </c>
      <c r="G6" s="19">
        <f t="shared" si="3"/>
        <v>0</v>
      </c>
      <c r="H6" s="19" t="str">
        <f t="shared" si="3"/>
        <v>愛知県　田原市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69.98</v>
      </c>
      <c r="P6" s="20">
        <f t="shared" si="3"/>
        <v>56.56</v>
      </c>
      <c r="Q6" s="20">
        <f t="shared" si="3"/>
        <v>80.099999999999994</v>
      </c>
      <c r="R6" s="20">
        <f t="shared" si="3"/>
        <v>1728</v>
      </c>
      <c r="S6" s="20">
        <f t="shared" si="3"/>
        <v>58270</v>
      </c>
      <c r="T6" s="20">
        <f t="shared" si="3"/>
        <v>191.11</v>
      </c>
      <c r="U6" s="20">
        <f t="shared" si="3"/>
        <v>304.89999999999998</v>
      </c>
      <c r="V6" s="20">
        <f t="shared" si="3"/>
        <v>32923</v>
      </c>
      <c r="W6" s="20">
        <f t="shared" si="3"/>
        <v>9.35</v>
      </c>
      <c r="X6" s="20">
        <f t="shared" si="3"/>
        <v>3521.18</v>
      </c>
      <c r="Y6" s="21">
        <f>IF(Y7="",NA(),Y7)</f>
        <v>98.79</v>
      </c>
      <c r="Z6" s="21">
        <f t="shared" ref="Z6:AH6" si="4">IF(Z7="",NA(),Z7)</f>
        <v>106.13</v>
      </c>
      <c r="AA6" s="21">
        <f t="shared" si="4"/>
        <v>103.2</v>
      </c>
      <c r="AB6" s="21">
        <f t="shared" si="4"/>
        <v>107.44</v>
      </c>
      <c r="AC6" s="21">
        <f t="shared" si="4"/>
        <v>106.42</v>
      </c>
      <c r="AD6" s="21">
        <f t="shared" si="4"/>
        <v>109.91</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9.42</v>
      </c>
      <c r="AP6" s="21">
        <f t="shared" si="5"/>
        <v>4.49</v>
      </c>
      <c r="AQ6" s="21">
        <f t="shared" si="5"/>
        <v>5.41</v>
      </c>
      <c r="AR6" s="21">
        <f t="shared" si="5"/>
        <v>5.61</v>
      </c>
      <c r="AS6" s="21">
        <f t="shared" si="5"/>
        <v>6.26</v>
      </c>
      <c r="AT6" s="20" t="str">
        <f>IF(AT7="","",IF(AT7="-","【-】","【"&amp;SUBSTITUTE(TEXT(AT7,"#,##0.00"),"-","△")&amp;"】"))</f>
        <v>【3.12】</v>
      </c>
      <c r="AU6" s="21">
        <f>IF(AU7="",NA(),AU7)</f>
        <v>37.76</v>
      </c>
      <c r="AV6" s="21">
        <f t="shared" ref="AV6:BD6" si="6">IF(AV7="",NA(),AV7)</f>
        <v>39.76</v>
      </c>
      <c r="AW6" s="21">
        <f t="shared" si="6"/>
        <v>49.83</v>
      </c>
      <c r="AX6" s="21">
        <f t="shared" si="6"/>
        <v>57.04</v>
      </c>
      <c r="AY6" s="21">
        <f t="shared" si="6"/>
        <v>54.39</v>
      </c>
      <c r="AZ6" s="21">
        <f t="shared" si="6"/>
        <v>47.61</v>
      </c>
      <c r="BA6" s="21">
        <f t="shared" si="6"/>
        <v>68.53</v>
      </c>
      <c r="BB6" s="21">
        <f t="shared" si="6"/>
        <v>69.180000000000007</v>
      </c>
      <c r="BC6" s="21">
        <f t="shared" si="6"/>
        <v>76.319999999999993</v>
      </c>
      <c r="BD6" s="21">
        <f t="shared" si="6"/>
        <v>80.33</v>
      </c>
      <c r="BE6" s="20" t="str">
        <f>IF(BE7="","",IF(BE7="-","【-】","【"&amp;SUBSTITUTE(TEXT(BE7,"#,##0.00"),"-","△")&amp;"】"))</f>
        <v>【82.75】</v>
      </c>
      <c r="BF6" s="21">
        <f>IF(BF7="",NA(),BF7)</f>
        <v>824.58</v>
      </c>
      <c r="BG6" s="21">
        <f t="shared" ref="BG6:BO6" si="7">IF(BG7="",NA(),BG7)</f>
        <v>794.78</v>
      </c>
      <c r="BH6" s="21">
        <f t="shared" si="7"/>
        <v>711.31</v>
      </c>
      <c r="BI6" s="21">
        <f t="shared" si="7"/>
        <v>686.53</v>
      </c>
      <c r="BJ6" s="21">
        <f t="shared" si="7"/>
        <v>833.89</v>
      </c>
      <c r="BK6" s="21">
        <f t="shared" si="7"/>
        <v>1092.22</v>
      </c>
      <c r="BL6" s="21">
        <f t="shared" si="7"/>
        <v>825.1</v>
      </c>
      <c r="BM6" s="21">
        <f t="shared" si="7"/>
        <v>789.87</v>
      </c>
      <c r="BN6" s="21">
        <f t="shared" si="7"/>
        <v>749.43</v>
      </c>
      <c r="BO6" s="21">
        <f t="shared" si="7"/>
        <v>698.04</v>
      </c>
      <c r="BP6" s="20" t="str">
        <f>IF(BP7="","",IF(BP7="-","【-】","【"&amp;SUBSTITUTE(TEXT(BP7,"#,##0.00"),"-","△")&amp;"】"))</f>
        <v>【602.56】</v>
      </c>
      <c r="BQ6" s="21">
        <f>IF(BQ7="",NA(),BQ7)</f>
        <v>70.91</v>
      </c>
      <c r="BR6" s="21">
        <f t="shared" ref="BR6:BZ6" si="8">IF(BR7="",NA(),BR7)</f>
        <v>71.38</v>
      </c>
      <c r="BS6" s="21">
        <f t="shared" si="8"/>
        <v>71.400000000000006</v>
      </c>
      <c r="BT6" s="21">
        <f t="shared" si="8"/>
        <v>71.95</v>
      </c>
      <c r="BU6" s="21">
        <f t="shared" si="8"/>
        <v>72.16</v>
      </c>
      <c r="BV6" s="21">
        <f t="shared" si="8"/>
        <v>97.53</v>
      </c>
      <c r="BW6" s="21">
        <f t="shared" si="8"/>
        <v>97.07</v>
      </c>
      <c r="BX6" s="21">
        <f t="shared" si="8"/>
        <v>98.06</v>
      </c>
      <c r="BY6" s="21">
        <f t="shared" si="8"/>
        <v>98.46</v>
      </c>
      <c r="BZ6" s="21">
        <f t="shared" si="8"/>
        <v>97.98</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155.83000000000001</v>
      </c>
      <c r="CH6" s="21">
        <f t="shared" si="9"/>
        <v>157.81</v>
      </c>
      <c r="CI6" s="21">
        <f t="shared" si="9"/>
        <v>157.37</v>
      </c>
      <c r="CJ6" s="21">
        <f t="shared" si="9"/>
        <v>157.44999999999999</v>
      </c>
      <c r="CK6" s="21">
        <f t="shared" si="9"/>
        <v>159.75</v>
      </c>
      <c r="CL6" s="20" t="str">
        <f>IF(CL7="","",IF(CL7="-","【-】","【"&amp;SUBSTITUTE(TEXT(CL7,"#,##0.00"),"-","△")&amp;"】"))</f>
        <v>【140.98】</v>
      </c>
      <c r="CM6" s="21">
        <f>IF(CM7="",NA(),CM7)</f>
        <v>61.23</v>
      </c>
      <c r="CN6" s="21">
        <f t="shared" ref="CN6:CV6" si="10">IF(CN7="",NA(),CN7)</f>
        <v>63.52</v>
      </c>
      <c r="CO6" s="21">
        <f t="shared" si="10"/>
        <v>65.569999999999993</v>
      </c>
      <c r="CP6" s="21">
        <f t="shared" si="10"/>
        <v>64.81</v>
      </c>
      <c r="CQ6" s="21">
        <f t="shared" si="10"/>
        <v>59.97</v>
      </c>
      <c r="CR6" s="21">
        <f t="shared" si="10"/>
        <v>61.51</v>
      </c>
      <c r="CS6" s="21">
        <f t="shared" si="10"/>
        <v>64.92</v>
      </c>
      <c r="CT6" s="21">
        <f t="shared" si="10"/>
        <v>64.14</v>
      </c>
      <c r="CU6" s="21">
        <f t="shared" si="10"/>
        <v>63.71</v>
      </c>
      <c r="CV6" s="21">
        <f t="shared" si="10"/>
        <v>64.95</v>
      </c>
      <c r="CW6" s="20" t="str">
        <f>IF(CW7="","",IF(CW7="-","【-】","【"&amp;SUBSTITUTE(TEXT(CW7,"#,##0.00"),"-","△")&amp;"】"))</f>
        <v>【60.13】</v>
      </c>
      <c r="CX6" s="21">
        <f>IF(CX7="",NA(),CX7)</f>
        <v>90.62</v>
      </c>
      <c r="CY6" s="21">
        <f t="shared" ref="CY6:DG6" si="11">IF(CY7="",NA(),CY7)</f>
        <v>91.28</v>
      </c>
      <c r="CZ6" s="21">
        <f t="shared" si="11"/>
        <v>91.54</v>
      </c>
      <c r="DA6" s="21">
        <f t="shared" si="11"/>
        <v>92.03</v>
      </c>
      <c r="DB6" s="21">
        <f t="shared" si="11"/>
        <v>92.02</v>
      </c>
      <c r="DC6" s="21">
        <f t="shared" si="11"/>
        <v>85.82</v>
      </c>
      <c r="DD6" s="21">
        <f t="shared" si="11"/>
        <v>92.88</v>
      </c>
      <c r="DE6" s="21">
        <f t="shared" si="11"/>
        <v>92.9</v>
      </c>
      <c r="DF6" s="21">
        <f t="shared" si="11"/>
        <v>92.89</v>
      </c>
      <c r="DG6" s="21">
        <f t="shared" si="11"/>
        <v>93.08</v>
      </c>
      <c r="DH6" s="20" t="str">
        <f>IF(DH7="","",IF(DH7="-","【-】","【"&amp;SUBSTITUTE(TEXT(DH7,"#,##0.00"),"-","△")&amp;"】"))</f>
        <v>【96.00】</v>
      </c>
      <c r="DI6" s="21">
        <f>IF(DI7="",NA(),DI7)</f>
        <v>4.7699999999999996</v>
      </c>
      <c r="DJ6" s="21">
        <f t="shared" ref="DJ6:DR6" si="12">IF(DJ7="",NA(),DJ7)</f>
        <v>9.0500000000000007</v>
      </c>
      <c r="DK6" s="21">
        <f t="shared" si="12"/>
        <v>13.22</v>
      </c>
      <c r="DL6" s="21">
        <f t="shared" si="12"/>
        <v>17</v>
      </c>
      <c r="DM6" s="21">
        <f t="shared" si="12"/>
        <v>20.37</v>
      </c>
      <c r="DN6" s="21">
        <f t="shared" si="12"/>
        <v>15.29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0.11</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232319</v>
      </c>
      <c r="D7" s="23">
        <v>46</v>
      </c>
      <c r="E7" s="23">
        <v>17</v>
      </c>
      <c r="F7" s="23">
        <v>1</v>
      </c>
      <c r="G7" s="23">
        <v>0</v>
      </c>
      <c r="H7" s="23" t="s">
        <v>95</v>
      </c>
      <c r="I7" s="23" t="s">
        <v>96</v>
      </c>
      <c r="J7" s="23" t="s">
        <v>97</v>
      </c>
      <c r="K7" s="23" t="s">
        <v>98</v>
      </c>
      <c r="L7" s="23" t="s">
        <v>99</v>
      </c>
      <c r="M7" s="23" t="s">
        <v>100</v>
      </c>
      <c r="N7" s="24" t="s">
        <v>101</v>
      </c>
      <c r="O7" s="24">
        <v>69.98</v>
      </c>
      <c r="P7" s="24">
        <v>56.56</v>
      </c>
      <c r="Q7" s="24">
        <v>80.099999999999994</v>
      </c>
      <c r="R7" s="24">
        <v>1728</v>
      </c>
      <c r="S7" s="24">
        <v>58270</v>
      </c>
      <c r="T7" s="24">
        <v>191.11</v>
      </c>
      <c r="U7" s="24">
        <v>304.89999999999998</v>
      </c>
      <c r="V7" s="24">
        <v>32923</v>
      </c>
      <c r="W7" s="24">
        <v>9.35</v>
      </c>
      <c r="X7" s="24">
        <v>3521.18</v>
      </c>
      <c r="Y7" s="24">
        <v>98.79</v>
      </c>
      <c r="Z7" s="24">
        <v>106.13</v>
      </c>
      <c r="AA7" s="24">
        <v>103.2</v>
      </c>
      <c r="AB7" s="24">
        <v>107.44</v>
      </c>
      <c r="AC7" s="24">
        <v>106.42</v>
      </c>
      <c r="AD7" s="24">
        <v>109.91</v>
      </c>
      <c r="AE7" s="24">
        <v>108.04</v>
      </c>
      <c r="AF7" s="24">
        <v>107.49</v>
      </c>
      <c r="AG7" s="24">
        <v>107.64</v>
      </c>
      <c r="AH7" s="24">
        <v>106.35</v>
      </c>
      <c r="AI7" s="24">
        <v>105.36</v>
      </c>
      <c r="AJ7" s="24">
        <v>0</v>
      </c>
      <c r="AK7" s="24">
        <v>0</v>
      </c>
      <c r="AL7" s="24">
        <v>0</v>
      </c>
      <c r="AM7" s="24">
        <v>0</v>
      </c>
      <c r="AN7" s="24">
        <v>0</v>
      </c>
      <c r="AO7" s="24">
        <v>9.42</v>
      </c>
      <c r="AP7" s="24">
        <v>4.49</v>
      </c>
      <c r="AQ7" s="24">
        <v>5.41</v>
      </c>
      <c r="AR7" s="24">
        <v>5.61</v>
      </c>
      <c r="AS7" s="24">
        <v>6.26</v>
      </c>
      <c r="AT7" s="24">
        <v>3.12</v>
      </c>
      <c r="AU7" s="24">
        <v>37.76</v>
      </c>
      <c r="AV7" s="24">
        <v>39.76</v>
      </c>
      <c r="AW7" s="24">
        <v>49.83</v>
      </c>
      <c r="AX7" s="24">
        <v>57.04</v>
      </c>
      <c r="AY7" s="24">
        <v>54.39</v>
      </c>
      <c r="AZ7" s="24">
        <v>47.61</v>
      </c>
      <c r="BA7" s="24">
        <v>68.53</v>
      </c>
      <c r="BB7" s="24">
        <v>69.180000000000007</v>
      </c>
      <c r="BC7" s="24">
        <v>76.319999999999993</v>
      </c>
      <c r="BD7" s="24">
        <v>80.33</v>
      </c>
      <c r="BE7" s="24">
        <v>82.75</v>
      </c>
      <c r="BF7" s="24">
        <v>824.58</v>
      </c>
      <c r="BG7" s="24">
        <v>794.78</v>
      </c>
      <c r="BH7" s="24">
        <v>711.31</v>
      </c>
      <c r="BI7" s="24">
        <v>686.53</v>
      </c>
      <c r="BJ7" s="24">
        <v>833.89</v>
      </c>
      <c r="BK7" s="24">
        <v>1092.22</v>
      </c>
      <c r="BL7" s="24">
        <v>825.1</v>
      </c>
      <c r="BM7" s="24">
        <v>789.87</v>
      </c>
      <c r="BN7" s="24">
        <v>749.43</v>
      </c>
      <c r="BO7" s="24">
        <v>698.04</v>
      </c>
      <c r="BP7" s="24">
        <v>602.55999999999995</v>
      </c>
      <c r="BQ7" s="24">
        <v>70.91</v>
      </c>
      <c r="BR7" s="24">
        <v>71.38</v>
      </c>
      <c r="BS7" s="24">
        <v>71.400000000000006</v>
      </c>
      <c r="BT7" s="24">
        <v>71.95</v>
      </c>
      <c r="BU7" s="24">
        <v>72.16</v>
      </c>
      <c r="BV7" s="24">
        <v>97.53</v>
      </c>
      <c r="BW7" s="24">
        <v>97.07</v>
      </c>
      <c r="BX7" s="24">
        <v>98.06</v>
      </c>
      <c r="BY7" s="24">
        <v>98.46</v>
      </c>
      <c r="BZ7" s="24">
        <v>97.98</v>
      </c>
      <c r="CA7" s="24">
        <v>97.94</v>
      </c>
      <c r="CB7" s="24">
        <v>150</v>
      </c>
      <c r="CC7" s="24">
        <v>150</v>
      </c>
      <c r="CD7" s="24">
        <v>150</v>
      </c>
      <c r="CE7" s="24">
        <v>150</v>
      </c>
      <c r="CF7" s="24">
        <v>150</v>
      </c>
      <c r="CG7" s="24">
        <v>155.83000000000001</v>
      </c>
      <c r="CH7" s="24">
        <v>157.81</v>
      </c>
      <c r="CI7" s="24">
        <v>157.37</v>
      </c>
      <c r="CJ7" s="24">
        <v>157.44999999999999</v>
      </c>
      <c r="CK7" s="24">
        <v>159.75</v>
      </c>
      <c r="CL7" s="24">
        <v>140.97999999999999</v>
      </c>
      <c r="CM7" s="24">
        <v>61.23</v>
      </c>
      <c r="CN7" s="24">
        <v>63.52</v>
      </c>
      <c r="CO7" s="24">
        <v>65.569999999999993</v>
      </c>
      <c r="CP7" s="24">
        <v>64.81</v>
      </c>
      <c r="CQ7" s="24">
        <v>59.97</v>
      </c>
      <c r="CR7" s="24">
        <v>61.51</v>
      </c>
      <c r="CS7" s="24">
        <v>64.92</v>
      </c>
      <c r="CT7" s="24">
        <v>64.14</v>
      </c>
      <c r="CU7" s="24">
        <v>63.71</v>
      </c>
      <c r="CV7" s="24">
        <v>64.95</v>
      </c>
      <c r="CW7" s="24">
        <v>60.13</v>
      </c>
      <c r="CX7" s="24">
        <v>90.62</v>
      </c>
      <c r="CY7" s="24">
        <v>91.28</v>
      </c>
      <c r="CZ7" s="24">
        <v>91.54</v>
      </c>
      <c r="DA7" s="24">
        <v>92.03</v>
      </c>
      <c r="DB7" s="24">
        <v>92.02</v>
      </c>
      <c r="DC7" s="24">
        <v>85.82</v>
      </c>
      <c r="DD7" s="24">
        <v>92.88</v>
      </c>
      <c r="DE7" s="24">
        <v>92.9</v>
      </c>
      <c r="DF7" s="24">
        <v>92.89</v>
      </c>
      <c r="DG7" s="24">
        <v>93.08</v>
      </c>
      <c r="DH7" s="24">
        <v>96</v>
      </c>
      <c r="DI7" s="24">
        <v>4.7699999999999996</v>
      </c>
      <c r="DJ7" s="24">
        <v>9.0500000000000007</v>
      </c>
      <c r="DK7" s="24">
        <v>13.22</v>
      </c>
      <c r="DL7" s="24">
        <v>17</v>
      </c>
      <c r="DM7" s="24">
        <v>20.37</v>
      </c>
      <c r="DN7" s="24">
        <v>15.29</v>
      </c>
      <c r="DO7" s="24">
        <v>25.66</v>
      </c>
      <c r="DP7" s="24">
        <v>27.46</v>
      </c>
      <c r="DQ7" s="24">
        <v>29.93</v>
      </c>
      <c r="DR7" s="24">
        <v>31.89</v>
      </c>
      <c r="DS7" s="24">
        <v>42.2</v>
      </c>
      <c r="DT7" s="24">
        <v>0</v>
      </c>
      <c r="DU7" s="24">
        <v>0</v>
      </c>
      <c r="DV7" s="24">
        <v>0</v>
      </c>
      <c r="DW7" s="24">
        <v>0</v>
      </c>
      <c r="DX7" s="24">
        <v>0</v>
      </c>
      <c r="DY7" s="24">
        <v>0.11</v>
      </c>
      <c r="DZ7" s="24">
        <v>1.61</v>
      </c>
      <c r="EA7" s="24">
        <v>2.08</v>
      </c>
      <c r="EB7" s="24">
        <v>2.74</v>
      </c>
      <c r="EC7" s="24">
        <v>3.24</v>
      </c>
      <c r="ED7" s="24">
        <v>9.4600000000000009</v>
      </c>
      <c r="EE7" s="24">
        <v>0</v>
      </c>
      <c r="EF7" s="24">
        <v>0</v>
      </c>
      <c r="EG7" s="24">
        <v>0</v>
      </c>
      <c r="EH7" s="24">
        <v>0</v>
      </c>
      <c r="EI7" s="24">
        <v>0</v>
      </c>
      <c r="EJ7" s="24">
        <v>0.15</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2026-01-28T01:53:20Z</cp:lastPrinted>
  <dcterms:created xsi:type="dcterms:W3CDTF">2025-12-23T06:02:08Z</dcterms:created>
  <dcterms:modified xsi:type="dcterms:W3CDTF">2026-02-18T23:31:46Z</dcterms:modified>
  <cp:category/>
</cp:coreProperties>
</file>