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32　愛西市○\下水（公下、農集）○\"/>
    </mc:Choice>
  </mc:AlternateContent>
  <xr:revisionPtr revIDLastSave="0" documentId="13_ncr:1_{33B0B126-10BF-4B90-9C0D-8E9413DD2718}" xr6:coauthVersionLast="47" xr6:coauthVersionMax="47" xr10:uidLastSave="{00000000-0000-0000-0000-000000000000}"/>
  <workbookProtection workbookAlgorithmName="SHA-512" workbookHashValue="kiQFFQFkxMJn4HXHhGTEIil918GxyAXpig2lozwvr8FgQuCh1JVfx7LZM2coBqu8vhVEOV+FSCho7mfT6Ef9Rw==" workbookSaltValue="g5R6kl+Q/jM4WtsD4/EfM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F85" i="4"/>
  <c r="E85" i="4"/>
  <c r="AT10" i="4"/>
  <c r="AL10" i="4"/>
  <c r="P10" i="4"/>
  <c r="P8" i="4"/>
  <c r="I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<sst xmlns="http://schemas.openxmlformats.org/spreadsheetml/2006/main" count="236" uniqueCount="115">
  <si>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</si>
  <si>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</si>
  <si>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</si>
  <si>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</si>
  <si>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</si>
  <si>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</si>
  <si>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</si>
  <si>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</si>
  <si>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</si>
  <si>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</si>
  <si>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</si>
  <si>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</si>
  <si>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</si>
  <si>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</si>
  <si>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</si>
  <si>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</si>
  <si>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</si>
  <si>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</si>
  <si>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</si>
  <si>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</si>
  <si>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</si>
  <si>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</si>
  <si>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</si>
  <si>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</si>
  <si>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</si>
  <si>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</si>
  <si>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</si>
  <si>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</si>
  <si>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</si>
  <si>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</si>
  <si>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</si>
  <si>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</si>
  <si>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</si>
  <si>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</si>
  <si>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</si>
  <si>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</si>
  <si>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</si>
  <si>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</si>
  <si>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</si>
  <si>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</si>
  <si>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</si>
  <si>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</si>
  <si>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</si>
  <si>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</si>
  <si>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</si>
  <si>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</si>
  <si>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</si>
  <si>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</si>
  <si>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</si>
  <si>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</si>
  <si>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</si>
  <si>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</si>
  <si>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</si>
  <si>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</si>
  <si>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</si>
  <si>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</si>
  <si>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</si>
  <si>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</si>
  <si>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</si>
  <si>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</si>
  <si>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</si>
  <si>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</si>
  <si>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</si>
  <si>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</si>
  <si>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</si>
  <si>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</si>
  <si>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</si>
  <si>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</si>
  <si>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</si>
  <si>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</si>
  <si>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</si>
  <si>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</si>
  <si>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</si>
  <si>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</si>
  <si>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</si>
  <si>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</si>
  <si>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</si>
  <si>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</si>
  <si>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</si>
  <si>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</si>
  <si>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</si>
  <si>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</si>
  <si>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</si>
  <si>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</si>
  <si>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</si>
  <si>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</si>
  <si>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</si>
  <si>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</si>
  <si>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</si>
  <si>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</si>
  <si>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</si>
  <si>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</si>
  <si>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</si>
  <si>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</si>
  <si>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</si>
  <si>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</si>
  <si>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愛西市</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</si>
  <si>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</si>
  <si>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</si>
  <si>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</si>
  <si>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</si>
  <si>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</si>
  <si>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</si>
  <si>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</si>
  <si>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</si>
  <si>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</si>
  <si>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</si>
  <si>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</si>
  <si>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</si>
  <si>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</si>
  <si>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</si>
  <si>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</si>
  <si>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供用開始からの年数が浅く使用料収入が少ないため、他会計補助金に依存しているところが大きい状況である。
　今後も整備が続いていく計画であり、企業債残高及び汚水処理費は増えていく見込みであるため、より一層経費の削減に努めるとともに、接続率向上の取り組みを行い、有収水量及び使用料収入の増加を図っていく必要がある。
　経営戦略については、平成28年度に第1次愛西市下水道事業経営戦略を策定した。平成31年4月より公営企業会計に移行し、令和3年度に愛西市汚水適正処理構想の見直しを図った。これらの現状や課題を踏まえ、令和4年度に見直しを行った。今後も経営戦略に基づいて、引き続き経営の健全化・効率化の取り組みを行っていく。</t>
    <rPh sb="254" eb="256">
      <t>レイワ</t>
    </rPh>
    <rPh sb="257" eb="259">
      <t>ネンド</t>
    </rPh>
    <phoneticPr fontId="4"/>
  </si>
  <si>
    <r>
      <rPr>
        <sz val="10"/>
        <rFont val="ＭＳ ゴシック"/>
        <family val="3"/>
        <charset val="128"/>
      </rPr>
      <t>【①有形固定資産減価償却率】
　平成31年4月に公営企業会計に移行してから間もないため低い数値となっており、全国平均及び類似団体平均値を下回っているが、工事整備計画の推進により数値が増加したものである。
【②管渠老朽化率】
　平成15年度から整備を進めているが、年数を経過していないため0％となっている。
【③管渠改善率】
　管渠の改善等を行っていないため②管渠老朽化率と同様に0％となっている。</t>
    </r>
    <r>
      <rPr>
        <sz val="10"/>
        <color rgb="FFFF0000"/>
        <rFont val="ＭＳ ゴシック"/>
        <family val="3"/>
        <charset val="128"/>
      </rPr>
      <t xml:space="preserve">
　</t>
    </r>
    <r>
      <rPr>
        <sz val="10"/>
        <rFont val="ＭＳ ゴシック"/>
        <family val="3"/>
        <charset val="128"/>
      </rPr>
      <t>平成30年度にストックマネジメント計画を策定し、令和5年度に見直しを行った。この計画に基づき、計画的に点検・調査を行い、ライフサイクルコストの低減を図っていく。</t>
    </r>
    <rPh sb="76" eb="78">
      <t>コウジ</t>
    </rPh>
    <rPh sb="78" eb="82">
      <t>セイビケイカク</t>
    </rPh>
    <rPh sb="83" eb="85">
      <t>スイシン</t>
    </rPh>
    <rPh sb="88" eb="90">
      <t>スウチ</t>
    </rPh>
    <rPh sb="91" eb="93">
      <t>ゾウカ</t>
    </rPh>
    <rPh sb="220" eb="222">
      <t>サクテイ</t>
    </rPh>
    <rPh sb="224" eb="226">
      <t>レイワ</t>
    </rPh>
    <rPh sb="227" eb="228">
      <t>ネン</t>
    </rPh>
    <rPh sb="228" eb="229">
      <t>ド</t>
    </rPh>
    <rPh sb="230" eb="232">
      <t>ミナオ</t>
    </rPh>
    <rPh sb="234" eb="235">
      <t>オコナ</t>
    </rPh>
    <rPh sb="240" eb="242">
      <t>ケイカク</t>
    </rPh>
    <phoneticPr fontId="4"/>
  </si>
  <si>
    <t>【①経常収支比率】
　100％を上回っているが、経常収益の約5割を他会計補助金が占めている。処理区域の拡大により使用料収入も増えているが、一方で、委託料、負担金等の経費が増加したことで比率が減少したものである。
【②累積欠損金比率】
　現在0％であるが、今後も引き続き接続率の向上に努める。
【③流動比率】
　100％を上回っているが、供用開始からの年数が浅いことと法適用初年度当初に必要な資金を基金から取り崩し現金化したことが主な要因であり、引き続き収入の確保と経費の削減を進めていく必要がある。
【④企業債残高対事業規模比率】
　類似団体平均値を上回っている状況である。今後も整備が計画されており、企業債残高の減少は見込めない状況であるが、共用開始エリア拡大に伴う使用料等が増加したしたことで比率が減少したものである。
【⑤経費回収率】
　昨年度に比べ使用料収入は増加したが、汚水処理費においても人件費、委託料等の経費が増加し、費用の増加額が収入の増加額を上回ったため昨年度より数値が減少した。類似団体平均値を上回っているが、汚水処理費に係る公費負担の割合が大きい状況である。
【⑥汚水処理原価】
　昨年度に比べ有収水量は増加したが、汚水処理費において人件費、委託料等の経費が増加したため、昨年度より数値は増加した。類似団体平均値を上回っており、⑤経費回収率と同様に汚水処理費に係る公費負担の割合が大きくなっている。今後も経費の削減に努めるとともに接続率の向上を図り、有収水量を増加させていく必要がある。
【⑧水洗化率】
　整備を進め処理区域を拡大していくなかで、使用料収入の増加を図るためにも水洗化率の向上に取り組んでいく必要がある。</t>
    <rPh sb="69" eb="71">
      <t>イッポウ</t>
    </rPh>
    <rPh sb="73" eb="76">
      <t>イタクリョウ</t>
    </rPh>
    <rPh sb="77" eb="80">
      <t>フタンキン</t>
    </rPh>
    <rPh sb="80" eb="81">
      <t>トウ</t>
    </rPh>
    <rPh sb="82" eb="84">
      <t>ケイヒ</t>
    </rPh>
    <rPh sb="85" eb="87">
      <t>ゾウカ</t>
    </rPh>
    <rPh sb="92" eb="94">
      <t>ヒリツ</t>
    </rPh>
    <rPh sb="95" eb="97">
      <t>ゲンショウ</t>
    </rPh>
    <rPh sb="130" eb="131">
      <t>ヒ</t>
    </rPh>
    <rPh sb="132" eb="133">
      <t>ツヅ</t>
    </rPh>
    <rPh sb="134" eb="136">
      <t>セツゾク</t>
    </rPh>
    <rPh sb="136" eb="137">
      <t>リツ</t>
    </rPh>
    <rPh sb="138" eb="140">
      <t>コウジョウ</t>
    </rPh>
    <rPh sb="141" eb="142">
      <t>ツト</t>
    </rPh>
    <rPh sb="322" eb="326">
      <t>キョウヨウカイシ</t>
    </rPh>
    <rPh sb="329" eb="331">
      <t>カクダイ</t>
    </rPh>
    <rPh sb="332" eb="333">
      <t>トモナ</t>
    </rPh>
    <rPh sb="334" eb="337">
      <t>シヨウリョウ</t>
    </rPh>
    <rPh sb="337" eb="338">
      <t>トウ</t>
    </rPh>
    <rPh sb="339" eb="341">
      <t>ゾウカ</t>
    </rPh>
    <rPh sb="348" eb="350">
      <t>ヒリツ</t>
    </rPh>
    <rPh sb="351" eb="353">
      <t>ゲンショウ</t>
    </rPh>
    <rPh sb="400" eb="403">
      <t>ジンケンヒ</t>
    </rPh>
    <rPh sb="404" eb="407">
      <t>イタクリョウ</t>
    </rPh>
    <rPh sb="407" eb="408">
      <t>トウ</t>
    </rPh>
    <rPh sb="409" eb="411">
      <t>ケイヒ</t>
    </rPh>
    <rPh sb="412" eb="414">
      <t>ゾウカ</t>
    </rPh>
    <rPh sb="416" eb="418">
      <t>ヒヨウ</t>
    </rPh>
    <rPh sb="419" eb="421">
      <t>ゾウカ</t>
    </rPh>
    <rPh sb="421" eb="422">
      <t>ガク</t>
    </rPh>
    <rPh sb="423" eb="425">
      <t>シュウニュウ</t>
    </rPh>
    <rPh sb="426" eb="428">
      <t>ゾウカ</t>
    </rPh>
    <rPh sb="428" eb="429">
      <t>ガク</t>
    </rPh>
    <rPh sb="430" eb="432">
      <t>ウワマワ</t>
    </rPh>
    <rPh sb="444" eb="446">
      <t>ゲンショウ</t>
    </rPh>
    <rPh sb="508" eb="510">
      <t>ユウシュウ</t>
    </rPh>
    <rPh sb="510" eb="512">
      <t>スイリョウ</t>
    </rPh>
    <rPh sb="513" eb="515">
      <t>ゾウカ</t>
    </rPh>
    <rPh sb="528" eb="531">
      <t>ジンケンヒ</t>
    </rPh>
    <rPh sb="532" eb="535">
      <t>イタクリョウ</t>
    </rPh>
    <rPh sb="535" eb="536">
      <t>トウ</t>
    </rPh>
    <rPh sb="537" eb="539">
      <t>ケイヒ</t>
    </rPh>
    <rPh sb="540" eb="542">
      <t>ゾウカ</t>
    </rPh>
    <rPh sb="555" eb="557">
      <t>ゾウカ</t>
    </rPh>
    <rPh sb="568" eb="570">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</si>
</sst>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
      <sz val="10"/>
      <color rgb="FFFF0000"/>
      <name val="ＭＳ ゴシック"/>
      <family val="3"/>
      <charset val="128"/>
    </font>
    <font>
      <sz val="10"/>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EE-4553-B441-283A024F59E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0.05</c:v>
                </c:pt>
                <c:pt idx="2">
                  <c:v>0.08</c:v>
                </c:pt>
                <c:pt idx="3">
                  <c:v>0.06</c:v>
                </c:pt>
                <c:pt idx="4">
                  <c:v>7.0000000000000007E-2</c:v>
                </c:pt>
              </c:numCache>
            </c:numRef>
          </c:val>
          <c:smooth val="0"/>
          <c:extLst>
            <c:ext xmlns:c16="http://schemas.microsoft.com/office/drawing/2014/chart" uri="{C3380CC4-5D6E-409C-BE32-E72D297353CC}">
              <c16:uniqueId val="{00000001-63EE-4553-B441-283A024F59E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28-4595-ABAC-2332673EA5E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44.35</c:v>
                </c:pt>
                <c:pt idx="1">
                  <c:v>45.46</c:v>
                </c:pt>
                <c:pt idx="2">
                  <c:v>46.42</c:v>
                </c:pt>
                <c:pt idx="3">
                  <c:v>48</c:v>
                </c:pt>
                <c:pt idx="4">
                  <c:v>46.92</c:v>
                </c:pt>
              </c:numCache>
            </c:numRef>
          </c:val>
          <c:smooth val="0"/>
          <c:extLst>
            <c:ext xmlns:c16="http://schemas.microsoft.com/office/drawing/2014/chart" uri="{C3380CC4-5D6E-409C-BE32-E72D297353CC}">
              <c16:uniqueId val="{00000001-5528-4595-ABAC-2332673EA5E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57.71</c:v>
                </c:pt>
                <c:pt idx="1">
                  <c:v>59.32</c:v>
                </c:pt>
                <c:pt idx="2">
                  <c:v>62.76</c:v>
                </c:pt>
                <c:pt idx="3">
                  <c:v>63.05</c:v>
                </c:pt>
                <c:pt idx="4">
                  <c:v>64.319999999999993</c:v>
                </c:pt>
              </c:numCache>
            </c:numRef>
          </c:val>
          <c:extLst>
            <c:ext xmlns:c16="http://schemas.microsoft.com/office/drawing/2014/chart" uri="{C3380CC4-5D6E-409C-BE32-E72D297353CC}">
              <c16:uniqueId val="{00000000-453C-4E89-A295-95AE2195BC7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63.65</c:v>
                </c:pt>
                <c:pt idx="1">
                  <c:v>62.48</c:v>
                </c:pt>
                <c:pt idx="2">
                  <c:v>63.19</c:v>
                </c:pt>
                <c:pt idx="3">
                  <c:v>58.16</c:v>
                </c:pt>
                <c:pt idx="4">
                  <c:v>78.69</c:v>
                </c:pt>
              </c:numCache>
            </c:numRef>
          </c:val>
          <c:smooth val="0"/>
          <c:extLst>
            <c:ext xmlns:c16="http://schemas.microsoft.com/office/drawing/2014/chart" uri="{C3380CC4-5D6E-409C-BE32-E72D297353CC}">
              <c16:uniqueId val="{00000001-453C-4E89-A295-95AE2195BC7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114.81</c:v>
                </c:pt>
                <c:pt idx="1">
                  <c:v>115.21</c:v>
                </c:pt>
                <c:pt idx="2">
                  <c:v>115.72</c:v>
                </c:pt>
                <c:pt idx="3">
                  <c:v>118.58</c:v>
                </c:pt>
                <c:pt idx="4">
                  <c:v>117.82</c:v>
                </c:pt>
              </c:numCache>
            </c:numRef>
          </c:val>
          <c:extLst>
            <c:ext xmlns:c16="http://schemas.microsoft.com/office/drawing/2014/chart" uri="{C3380CC4-5D6E-409C-BE32-E72D297353CC}">
              <c16:uniqueId val="{00000000-91B2-4BCC-8B1C-0533C1B0BC3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105.2</c:v>
                </c:pt>
                <c:pt idx="1">
                  <c:v>102.6</c:v>
                </c:pt>
                <c:pt idx="2">
                  <c:v>106.52</c:v>
                </c:pt>
                <c:pt idx="3">
                  <c:v>106.57</c:v>
                </c:pt>
                <c:pt idx="4">
                  <c:v>112.88</c:v>
                </c:pt>
              </c:numCache>
            </c:numRef>
          </c:val>
          <c:smooth val="0"/>
          <c:extLst>
            <c:ext xmlns:c16="http://schemas.microsoft.com/office/drawing/2014/chart" uri="{C3380CC4-5D6E-409C-BE32-E72D297353CC}">
              <c16:uniqueId val="{00000001-91B2-4BCC-8B1C-0533C1B0BC3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4.05</c:v>
                </c:pt>
                <c:pt idx="1">
                  <c:v>5.87</c:v>
                </c:pt>
                <c:pt idx="2">
                  <c:v>7.52</c:v>
                </c:pt>
                <c:pt idx="3">
                  <c:v>9.07</c:v>
                </c:pt>
                <c:pt idx="4">
                  <c:v>10.59</c:v>
                </c:pt>
              </c:numCache>
            </c:numRef>
          </c:val>
          <c:extLst>
            <c:ext xmlns:c16="http://schemas.microsoft.com/office/drawing/2014/chart" uri="{C3380CC4-5D6E-409C-BE32-E72D297353CC}">
              <c16:uniqueId val="{00000000-6EB8-446C-9B8E-61E8FE1AB52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6.42</c:v>
                </c:pt>
                <c:pt idx="1">
                  <c:v>8.2799999999999994</c:v>
                </c:pt>
                <c:pt idx="2">
                  <c:v>10.66</c:v>
                </c:pt>
                <c:pt idx="3">
                  <c:v>11.93</c:v>
                </c:pt>
                <c:pt idx="4">
                  <c:v>12.69</c:v>
                </c:pt>
              </c:numCache>
            </c:numRef>
          </c:val>
          <c:smooth val="0"/>
          <c:extLst>
            <c:ext xmlns:c16="http://schemas.microsoft.com/office/drawing/2014/chart" uri="{C3380CC4-5D6E-409C-BE32-E72D297353CC}">
              <c16:uniqueId val="{00000001-6EB8-446C-9B8E-61E8FE1AB52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F0-4857-88C6-DFDB20FCA5B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0.05</c:v>
                </c:pt>
                <c:pt idx="4" formatCode="#,##0.00;&quot;△&quot;#,##0.00;&quot;-&quot;">
                  <c:v>0.02</c:v>
                </c:pt>
              </c:numCache>
            </c:numRef>
          </c:val>
          <c:smooth val="0"/>
          <c:extLst>
            <c:ext xmlns:c16="http://schemas.microsoft.com/office/drawing/2014/chart" uri="{C3380CC4-5D6E-409C-BE32-E72D297353CC}">
              <c16:uniqueId val="{00000001-EAF0-4857-88C6-DFDB20FCA5B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A3-4F6B-B52F-ABD5808B6B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47.88</c:v>
                </c:pt>
                <c:pt idx="1">
                  <c:v>55.31</c:v>
                </c:pt>
                <c:pt idx="2">
                  <c:v>22.09</c:v>
                </c:pt>
                <c:pt idx="3">
                  <c:v>15.09</c:v>
                </c:pt>
                <c:pt idx="4" formatCode="#,##0.00;&quot;△&quot;#,##0.00">
                  <c:v>0</c:v>
                </c:pt>
              </c:numCache>
            </c:numRef>
          </c:val>
          <c:smooth val="0"/>
          <c:extLst>
            <c:ext xmlns:c16="http://schemas.microsoft.com/office/drawing/2014/chart" uri="{C3380CC4-5D6E-409C-BE32-E72D297353CC}">
              <c16:uniqueId val="{00000001-5EA3-4F6B-B52F-ABD5808B6B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169.05</c:v>
                </c:pt>
                <c:pt idx="1">
                  <c:v>141.91999999999999</c:v>
                </c:pt>
                <c:pt idx="2">
                  <c:v>148.72</c:v>
                </c:pt>
                <c:pt idx="3">
                  <c:v>141.15</c:v>
                </c:pt>
                <c:pt idx="4">
                  <c:v>148.54</c:v>
                </c:pt>
              </c:numCache>
            </c:numRef>
          </c:val>
          <c:extLst>
            <c:ext xmlns:c16="http://schemas.microsoft.com/office/drawing/2014/chart" uri="{C3380CC4-5D6E-409C-BE32-E72D297353CC}">
              <c16:uniqueId val="{00000000-9FE0-42E1-A283-245F7008803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151.49</c:v>
                </c:pt>
                <c:pt idx="1">
                  <c:v>123.63</c:v>
                </c:pt>
                <c:pt idx="2">
                  <c:v>136.09</c:v>
                </c:pt>
                <c:pt idx="3">
                  <c:v>124.73</c:v>
                </c:pt>
                <c:pt idx="4">
                  <c:v>75.33</c:v>
                </c:pt>
              </c:numCache>
            </c:numRef>
          </c:val>
          <c:smooth val="0"/>
          <c:extLst>
            <c:ext xmlns:c16="http://schemas.microsoft.com/office/drawing/2014/chart" uri="{C3380CC4-5D6E-409C-BE32-E72D297353CC}">
              <c16:uniqueId val="{00000001-9FE0-42E1-A283-245F7008803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4964.92</c:v>
                </c:pt>
                <c:pt idx="1">
                  <c:v>4796.46</c:v>
                </c:pt>
                <c:pt idx="2">
                  <c:v>5001.13</c:v>
                </c:pt>
                <c:pt idx="3">
                  <c:v>4995.33</c:v>
                </c:pt>
                <c:pt idx="4">
                  <c:v>4810.46</c:v>
                </c:pt>
              </c:numCache>
            </c:numRef>
          </c:val>
          <c:extLst>
            <c:ext xmlns:c16="http://schemas.microsoft.com/office/drawing/2014/chart" uri="{C3380CC4-5D6E-409C-BE32-E72D297353CC}">
              <c16:uniqueId val="{00000000-6AAF-4869-A831-BE6A9000061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2103.92</c:v>
                </c:pt>
                <c:pt idx="1">
                  <c:v>2411.29</c:v>
                </c:pt>
                <c:pt idx="2">
                  <c:v>3637.99</c:v>
                </c:pt>
                <c:pt idx="3">
                  <c:v>3640.95</c:v>
                </c:pt>
                <c:pt idx="4">
                  <c:v>1382.02</c:v>
                </c:pt>
              </c:numCache>
            </c:numRef>
          </c:val>
          <c:smooth val="0"/>
          <c:extLst>
            <c:ext xmlns:c16="http://schemas.microsoft.com/office/drawing/2014/chart" uri="{C3380CC4-5D6E-409C-BE32-E72D297353CC}">
              <c16:uniqueId val="{00000001-6AAF-4869-A831-BE6A9000061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91.14</c:v>
                </c:pt>
                <c:pt idx="1">
                  <c:v>99.11</c:v>
                </c:pt>
                <c:pt idx="2">
                  <c:v>95.44</c:v>
                </c:pt>
                <c:pt idx="3">
                  <c:v>93.29</c:v>
                </c:pt>
                <c:pt idx="4">
                  <c:v>86.78</c:v>
                </c:pt>
              </c:numCache>
            </c:numRef>
          </c:val>
          <c:extLst>
            <c:ext xmlns:c16="http://schemas.microsoft.com/office/drawing/2014/chart" uri="{C3380CC4-5D6E-409C-BE32-E72D297353CC}">
              <c16:uniqueId val="{00000000-C1C1-490B-A0D2-C8B8757A9BD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83.47</c:v>
                </c:pt>
                <c:pt idx="1">
                  <c:v>79.77</c:v>
                </c:pt>
                <c:pt idx="2">
                  <c:v>86.76</c:v>
                </c:pt>
                <c:pt idx="3">
                  <c:v>83.1</c:v>
                </c:pt>
                <c:pt idx="4">
                  <c:v>73.77</c:v>
                </c:pt>
              </c:numCache>
            </c:numRef>
          </c:val>
          <c:smooth val="0"/>
          <c:extLst>
            <c:ext xmlns:c16="http://schemas.microsoft.com/office/drawing/2014/chart" uri="{C3380CC4-5D6E-409C-BE32-E72D297353CC}">
              <c16:uniqueId val="{00000001-C1C1-490B-A0D2-C8B8757A9BD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175.9</c:v>
                </c:pt>
                <c:pt idx="1">
                  <c:v>164.19</c:v>
                </c:pt>
                <c:pt idx="2">
                  <c:v>170.11</c:v>
                </c:pt>
                <c:pt idx="3">
                  <c:v>174.36</c:v>
                </c:pt>
                <c:pt idx="4">
                  <c:v>186.92</c:v>
                </c:pt>
              </c:numCache>
            </c:numRef>
          </c:val>
          <c:extLst>
            <c:ext xmlns:c16="http://schemas.microsoft.com/office/drawing/2014/chart" uri="{C3380CC4-5D6E-409C-BE32-E72D297353CC}">
              <c16:uniqueId val="{00000000-0F08-4F24-9841-B802A702FB3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171.43</c:v>
                </c:pt>
                <c:pt idx="1">
                  <c:v>181.45</c:v>
                </c:pt>
                <c:pt idx="2">
                  <c:v>190.07</c:v>
                </c:pt>
                <c:pt idx="3">
                  <c:v>195.4</c:v>
                </c:pt>
                <c:pt idx="4">
                  <c:v>177.17</c:v>
                </c:pt>
              </c:numCache>
            </c:numRef>
          </c:val>
          <c:smooth val="0"/>
          <c:extLst>
            <c:ext xmlns:c16="http://schemas.microsoft.com/office/drawing/2014/chart" uri="{C3380CC4-5D6E-409C-BE32-E72D297353CC}">
              <c16:uniqueId val="{00000001-0F08-4F24-9841-B802A702FB3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愛西市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Cb2</v>
      </c>
      <c r="X8" s="39"/>
      <c r="Y8" s="39"/>
      <c r="Z8" s="39"/>
      <c r="AA8" s="39"/>
      <c r="AB8" s="39"/>
      <c r="AC8" s="39"/>
      <c r="AD8" s="40" t="str">
        <f>データ!$M$6</f>
        <v>非設置</v>
      </c>
      <c r="AE8" s="40"/>
      <c r="AF8" s="40"/>
      <c r="AG8" s="40"/>
      <c r="AH8" s="40"/>
      <c r="AI8" s="40"/>
      <c r="AJ8" s="40"/>
      <c r="AK8" s="3"/>
      <c r="AL8" s="41">
        <f>データ!S6</f>
        <v>60457</v>
      </c>
      <c r="AM8" s="41"/>
      <c r="AN8" s="41"/>
      <c r="AO8" s="41"/>
      <c r="AP8" s="41"/>
      <c r="AQ8" s="41"/>
      <c r="AR8" s="41"/>
      <c r="AS8" s="41"/>
      <c r="AT8" s="34">
        <f>データ!T6</f>
        <v>66.680000000000007</v>
      </c>
      <c r="AU8" s="34"/>
      <c r="AV8" s="34"/>
      <c r="AW8" s="34"/>
      <c r="AX8" s="34"/>
      <c r="AY8" s="34"/>
      <c r="AZ8" s="34"/>
      <c r="BA8" s="34"/>
      <c r="BB8" s="34">
        <f>データ!U6</f>
        <v>906.67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46.7</v>
      </c>
      <c r="J10" s="34"/>
      <c r="K10" s="34"/>
      <c r="L10" s="34"/>
      <c r="M10" s="34"/>
      <c r="N10" s="34"/>
      <c r="O10" s="34"/>
      <c r="P10" s="34">
        <f>データ!P6</f>
        <v>39.450000000000003</v>
      </c>
      <c r="Q10" s="34"/>
      <c r="R10" s="34"/>
      <c r="S10" s="34"/>
      <c r="T10" s="34"/>
      <c r="U10" s="34"/>
      <c r="V10" s="34"/>
      <c r="W10" s="34">
        <f>データ!Q6</f>
        <v>89.86</v>
      </c>
      <c r="X10" s="34"/>
      <c r="Y10" s="34"/>
      <c r="Z10" s="34"/>
      <c r="AA10" s="34"/>
      <c r="AB10" s="34"/>
      <c r="AC10" s="34"/>
      <c r="AD10" s="41">
        <f>データ!R6</f>
        <v>3300</v>
      </c>
      <c r="AE10" s="41"/>
      <c r="AF10" s="41"/>
      <c r="AG10" s="41"/>
      <c r="AH10" s="41"/>
      <c r="AI10" s="41"/>
      <c r="AJ10" s="41"/>
      <c r="AK10" s="2"/>
      <c r="AL10" s="41">
        <f>データ!V6</f>
        <v>23761</v>
      </c>
      <c r="AM10" s="41"/>
      <c r="AN10" s="41"/>
      <c r="AO10" s="41"/>
      <c r="AP10" s="41"/>
      <c r="AQ10" s="41"/>
      <c r="AR10" s="41"/>
      <c r="AS10" s="41"/>
      <c r="AT10" s="34">
        <f>データ!W6</f>
        <v>4.49</v>
      </c>
      <c r="AU10" s="34"/>
      <c r="AV10" s="34"/>
      <c r="AW10" s="34"/>
      <c r="AX10" s="34"/>
      <c r="AY10" s="34"/>
      <c r="AZ10" s="34"/>
      <c r="BA10" s="34"/>
      <c r="BB10" s="34">
        <f>データ!X6</f>
        <v>5291.98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7" t="s">
        <v>112</v>
      </c>
      <c r="BM66" s="78"/>
      <c r="BN66" s="78"/>
      <c r="BO66" s="78"/>
      <c r="BP66" s="78"/>
      <c r="BQ66" s="78"/>
      <c r="BR66" s="78"/>
      <c r="BS66" s="78"/>
      <c r="BT66" s="78"/>
      <c r="BU66" s="78"/>
      <c r="BV66" s="78"/>
      <c r="BW66" s="78"/>
      <c r="BX66" s="78"/>
      <c r="BY66" s="78"/>
      <c r="BZ66" s="7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7"/>
      <c r="BM67" s="78"/>
      <c r="BN67" s="78"/>
      <c r="BO67" s="78"/>
      <c r="BP67" s="78"/>
      <c r="BQ67" s="78"/>
      <c r="BR67" s="78"/>
      <c r="BS67" s="78"/>
      <c r="BT67" s="78"/>
      <c r="BU67" s="78"/>
      <c r="BV67" s="78"/>
      <c r="BW67" s="78"/>
      <c r="BX67" s="78"/>
      <c r="BY67" s="78"/>
      <c r="BZ67" s="7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7"/>
      <c r="BM68" s="78"/>
      <c r="BN68" s="78"/>
      <c r="BO68" s="78"/>
      <c r="BP68" s="78"/>
      <c r="BQ68" s="78"/>
      <c r="BR68" s="78"/>
      <c r="BS68" s="78"/>
      <c r="BT68" s="78"/>
      <c r="BU68" s="78"/>
      <c r="BV68" s="78"/>
      <c r="BW68" s="78"/>
      <c r="BX68" s="78"/>
      <c r="BY68" s="78"/>
      <c r="BZ68" s="7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7"/>
      <c r="BM69" s="78"/>
      <c r="BN69" s="78"/>
      <c r="BO69" s="78"/>
      <c r="BP69" s="78"/>
      <c r="BQ69" s="78"/>
      <c r="BR69" s="78"/>
      <c r="BS69" s="78"/>
      <c r="BT69" s="78"/>
      <c r="BU69" s="78"/>
      <c r="BV69" s="78"/>
      <c r="BW69" s="78"/>
      <c r="BX69" s="78"/>
      <c r="BY69" s="78"/>
      <c r="BZ69" s="7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7"/>
      <c r="BM70" s="78"/>
      <c r="BN70" s="78"/>
      <c r="BO70" s="78"/>
      <c r="BP70" s="78"/>
      <c r="BQ70" s="78"/>
      <c r="BR70" s="78"/>
      <c r="BS70" s="78"/>
      <c r="BT70" s="78"/>
      <c r="BU70" s="78"/>
      <c r="BV70" s="78"/>
      <c r="BW70" s="78"/>
      <c r="BX70" s="78"/>
      <c r="BY70" s="78"/>
      <c r="BZ70" s="7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7"/>
      <c r="BM71" s="78"/>
      <c r="BN71" s="78"/>
      <c r="BO71" s="78"/>
      <c r="BP71" s="78"/>
      <c r="BQ71" s="78"/>
      <c r="BR71" s="78"/>
      <c r="BS71" s="78"/>
      <c r="BT71" s="78"/>
      <c r="BU71" s="78"/>
      <c r="BV71" s="78"/>
      <c r="BW71" s="78"/>
      <c r="BX71" s="78"/>
      <c r="BY71" s="78"/>
      <c r="BZ71" s="7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7"/>
      <c r="BM72" s="78"/>
      <c r="BN72" s="78"/>
      <c r="BO72" s="78"/>
      <c r="BP72" s="78"/>
      <c r="BQ72" s="78"/>
      <c r="BR72" s="78"/>
      <c r="BS72" s="78"/>
      <c r="BT72" s="78"/>
      <c r="BU72" s="78"/>
      <c r="BV72" s="78"/>
      <c r="BW72" s="78"/>
      <c r="BX72" s="78"/>
      <c r="BY72" s="78"/>
      <c r="BZ72" s="7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7"/>
      <c r="BM73" s="78"/>
      <c r="BN73" s="78"/>
      <c r="BO73" s="78"/>
      <c r="BP73" s="78"/>
      <c r="BQ73" s="78"/>
      <c r="BR73" s="78"/>
      <c r="BS73" s="78"/>
      <c r="BT73" s="78"/>
      <c r="BU73" s="78"/>
      <c r="BV73" s="78"/>
      <c r="BW73" s="78"/>
      <c r="BX73" s="78"/>
      <c r="BY73" s="78"/>
      <c r="BZ73" s="7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7"/>
      <c r="BM74" s="78"/>
      <c r="BN74" s="78"/>
      <c r="BO74" s="78"/>
      <c r="BP74" s="78"/>
      <c r="BQ74" s="78"/>
      <c r="BR74" s="78"/>
      <c r="BS74" s="78"/>
      <c r="BT74" s="78"/>
      <c r="BU74" s="78"/>
      <c r="BV74" s="78"/>
      <c r="BW74" s="78"/>
      <c r="BX74" s="78"/>
      <c r="BY74" s="78"/>
      <c r="BZ74" s="7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7"/>
      <c r="BM75" s="78"/>
      <c r="BN75" s="78"/>
      <c r="BO75" s="78"/>
      <c r="BP75" s="78"/>
      <c r="BQ75" s="78"/>
      <c r="BR75" s="78"/>
      <c r="BS75" s="78"/>
      <c r="BT75" s="78"/>
      <c r="BU75" s="78"/>
      <c r="BV75" s="78"/>
      <c r="BW75" s="78"/>
      <c r="BX75" s="78"/>
      <c r="BY75" s="78"/>
      <c r="BZ75" s="7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7"/>
      <c r="BM76" s="78"/>
      <c r="BN76" s="78"/>
      <c r="BO76" s="78"/>
      <c r="BP76" s="78"/>
      <c r="BQ76" s="78"/>
      <c r="BR76" s="78"/>
      <c r="BS76" s="78"/>
      <c r="BT76" s="78"/>
      <c r="BU76" s="78"/>
      <c r="BV76" s="78"/>
      <c r="BW76" s="78"/>
      <c r="BX76" s="78"/>
      <c r="BY76" s="78"/>
      <c r="BZ76" s="7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7"/>
      <c r="BM77" s="78"/>
      <c r="BN77" s="78"/>
      <c r="BO77" s="78"/>
      <c r="BP77" s="78"/>
      <c r="BQ77" s="78"/>
      <c r="BR77" s="78"/>
      <c r="BS77" s="78"/>
      <c r="BT77" s="78"/>
      <c r="BU77" s="78"/>
      <c r="BV77" s="78"/>
      <c r="BW77" s="78"/>
      <c r="BX77" s="78"/>
      <c r="BY77" s="78"/>
      <c r="BZ77" s="7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7"/>
      <c r="BM78" s="78"/>
      <c r="BN78" s="78"/>
      <c r="BO78" s="78"/>
      <c r="BP78" s="78"/>
      <c r="BQ78" s="78"/>
      <c r="BR78" s="78"/>
      <c r="BS78" s="78"/>
      <c r="BT78" s="78"/>
      <c r="BU78" s="78"/>
      <c r="BV78" s="78"/>
      <c r="BW78" s="78"/>
      <c r="BX78" s="78"/>
      <c r="BY78" s="78"/>
      <c r="BZ78" s="7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7"/>
      <c r="BM79" s="78"/>
      <c r="BN79" s="78"/>
      <c r="BO79" s="78"/>
      <c r="BP79" s="78"/>
      <c r="BQ79" s="78"/>
      <c r="BR79" s="78"/>
      <c r="BS79" s="78"/>
      <c r="BT79" s="78"/>
      <c r="BU79" s="78"/>
      <c r="BV79" s="78"/>
      <c r="BW79" s="78"/>
      <c r="BX79" s="78"/>
      <c r="BY79" s="78"/>
      <c r="BZ79" s="7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7"/>
      <c r="BM80" s="78"/>
      <c r="BN80" s="78"/>
      <c r="BO80" s="78"/>
      <c r="BP80" s="78"/>
      <c r="BQ80" s="78"/>
      <c r="BR80" s="78"/>
      <c r="BS80" s="78"/>
      <c r="BT80" s="78"/>
      <c r="BU80" s="78"/>
      <c r="BV80" s="78"/>
      <c r="BW80" s="78"/>
      <c r="BX80" s="78"/>
      <c r="BY80" s="78"/>
      <c r="BZ80" s="7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7"/>
      <c r="BM81" s="78"/>
      <c r="BN81" s="78"/>
      <c r="BO81" s="78"/>
      <c r="BP81" s="78"/>
      <c r="BQ81" s="78"/>
      <c r="BR81" s="78"/>
      <c r="BS81" s="78"/>
      <c r="BT81" s="78"/>
      <c r="BU81" s="78"/>
      <c r="BV81" s="78"/>
      <c r="BW81" s="78"/>
      <c r="BX81" s="78"/>
      <c r="BY81" s="78"/>
      <c r="BZ81" s="7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0"/>
      <c r="BM82" s="81"/>
      <c r="BN82" s="81"/>
      <c r="BO82" s="81"/>
      <c r="BP82" s="81"/>
      <c r="BQ82" s="81"/>
      <c r="BR82" s="81"/>
      <c r="BS82" s="81"/>
      <c r="BT82" s="81"/>
      <c r="BU82" s="81"/>
      <c r="BV82" s="81"/>
      <c r="BW82" s="81"/>
      <c r="BX82" s="81"/>
      <c r="BY82" s="81"/>
      <c r="BZ82" s="82"/>
    </row>
    <row r="83" spans="1:78" x14ac:dyDescent="0.2">
      <c r="C83" s="83" t="s">
        <v>30</v>
      </c>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ibwpAC+LYqG0+RrHP5gKXVjGe0hUCTz2RQN9R8g9Y4bpX5EfdAYruQpFFCEayLgfjDHtPcd2n+YNdoGDyMM4g==" saltValue="Uj7RW3PBX3Zqy+qbMK/Af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5" t="s">
        <v>52</v>
      </c>
      <c r="I3" s="86"/>
      <c r="J3" s="86"/>
      <c r="K3" s="86"/>
      <c r="L3" s="86"/>
      <c r="M3" s="86"/>
      <c r="N3" s="86"/>
      <c r="O3" s="86"/>
      <c r="P3" s="86"/>
      <c r="Q3" s="86"/>
      <c r="R3" s="86"/>
      <c r="S3" s="86"/>
      <c r="T3" s="86"/>
      <c r="U3" s="86"/>
      <c r="V3" s="86"/>
      <c r="W3" s="86"/>
      <c r="X3" s="87"/>
      <c r="Y3" s="91" t="s">
        <v>53</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54</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2">
      <c r="A4" s="14" t="s">
        <v>55</v>
      </c>
      <c r="B4" s="16"/>
      <c r="C4" s="16"/>
      <c r="D4" s="16"/>
      <c r="E4" s="16"/>
      <c r="F4" s="16"/>
      <c r="G4" s="16"/>
      <c r="H4" s="88"/>
      <c r="I4" s="89"/>
      <c r="J4" s="89"/>
      <c r="K4" s="89"/>
      <c r="L4" s="89"/>
      <c r="M4" s="89"/>
      <c r="N4" s="89"/>
      <c r="O4" s="89"/>
      <c r="P4" s="89"/>
      <c r="Q4" s="89"/>
      <c r="R4" s="89"/>
      <c r="S4" s="89"/>
      <c r="T4" s="89"/>
      <c r="U4" s="89"/>
      <c r="V4" s="89"/>
      <c r="W4" s="89"/>
      <c r="X4" s="90"/>
      <c r="Y4" s="84" t="s">
        <v>56</v>
      </c>
      <c r="Z4" s="84"/>
      <c r="AA4" s="84"/>
      <c r="AB4" s="84"/>
      <c r="AC4" s="84"/>
      <c r="AD4" s="84"/>
      <c r="AE4" s="84"/>
      <c r="AF4" s="84"/>
      <c r="AG4" s="84"/>
      <c r="AH4" s="84"/>
      <c r="AI4" s="84"/>
      <c r="AJ4" s="84" t="s">
        <v>57</v>
      </c>
      <c r="AK4" s="84"/>
      <c r="AL4" s="84"/>
      <c r="AM4" s="84"/>
      <c r="AN4" s="84"/>
      <c r="AO4" s="84"/>
      <c r="AP4" s="84"/>
      <c r="AQ4" s="84"/>
      <c r="AR4" s="84"/>
      <c r="AS4" s="84"/>
      <c r="AT4" s="84"/>
      <c r="AU4" s="84" t="s">
        <v>58</v>
      </c>
      <c r="AV4" s="84"/>
      <c r="AW4" s="84"/>
      <c r="AX4" s="84"/>
      <c r="AY4" s="84"/>
      <c r="AZ4" s="84"/>
      <c r="BA4" s="84"/>
      <c r="BB4" s="84"/>
      <c r="BC4" s="84"/>
      <c r="BD4" s="84"/>
      <c r="BE4" s="84"/>
      <c r="BF4" s="84" t="s">
        <v>59</v>
      </c>
      <c r="BG4" s="84"/>
      <c r="BH4" s="84"/>
      <c r="BI4" s="84"/>
      <c r="BJ4" s="84"/>
      <c r="BK4" s="84"/>
      <c r="BL4" s="84"/>
      <c r="BM4" s="84"/>
      <c r="BN4" s="84"/>
      <c r="BO4" s="84"/>
      <c r="BP4" s="84"/>
      <c r="BQ4" s="84" t="s">
        <v>60</v>
      </c>
      <c r="BR4" s="84"/>
      <c r="BS4" s="84"/>
      <c r="BT4" s="84"/>
      <c r="BU4" s="84"/>
      <c r="BV4" s="84"/>
      <c r="BW4" s="84"/>
      <c r="BX4" s="84"/>
      <c r="BY4" s="84"/>
      <c r="BZ4" s="84"/>
      <c r="CA4" s="84"/>
      <c r="CB4" s="84" t="s">
        <v>61</v>
      </c>
      <c r="CC4" s="84"/>
      <c r="CD4" s="84"/>
      <c r="CE4" s="84"/>
      <c r="CF4" s="84"/>
      <c r="CG4" s="84"/>
      <c r="CH4" s="84"/>
      <c r="CI4" s="84"/>
      <c r="CJ4" s="84"/>
      <c r="CK4" s="84"/>
      <c r="CL4" s="84"/>
      <c r="CM4" s="84" t="s">
        <v>62</v>
      </c>
      <c r="CN4" s="84"/>
      <c r="CO4" s="84"/>
      <c r="CP4" s="84"/>
      <c r="CQ4" s="84"/>
      <c r="CR4" s="84"/>
      <c r="CS4" s="84"/>
      <c r="CT4" s="84"/>
      <c r="CU4" s="84"/>
      <c r="CV4" s="84"/>
      <c r="CW4" s="84"/>
      <c r="CX4" s="84" t="s">
        <v>63</v>
      </c>
      <c r="CY4" s="84"/>
      <c r="CZ4" s="84"/>
      <c r="DA4" s="84"/>
      <c r="DB4" s="84"/>
      <c r="DC4" s="84"/>
      <c r="DD4" s="84"/>
      <c r="DE4" s="84"/>
      <c r="DF4" s="84"/>
      <c r="DG4" s="84"/>
      <c r="DH4" s="84"/>
      <c r="DI4" s="84" t="s">
        <v>64</v>
      </c>
      <c r="DJ4" s="84"/>
      <c r="DK4" s="84"/>
      <c r="DL4" s="84"/>
      <c r="DM4" s="84"/>
      <c r="DN4" s="84"/>
      <c r="DO4" s="84"/>
      <c r="DP4" s="84"/>
      <c r="DQ4" s="84"/>
      <c r="DR4" s="84"/>
      <c r="DS4" s="84"/>
      <c r="DT4" s="84" t="s">
        <v>65</v>
      </c>
      <c r="DU4" s="84"/>
      <c r="DV4" s="84"/>
      <c r="DW4" s="84"/>
      <c r="DX4" s="84"/>
      <c r="DY4" s="84"/>
      <c r="DZ4" s="84"/>
      <c r="EA4" s="84"/>
      <c r="EB4" s="84"/>
      <c r="EC4" s="84"/>
      <c r="ED4" s="84"/>
      <c r="EE4" s="84" t="s">
        <v>66</v>
      </c>
      <c r="EF4" s="84"/>
      <c r="EG4" s="84"/>
      <c r="EH4" s="84"/>
      <c r="EI4" s="84"/>
      <c r="EJ4" s="84"/>
      <c r="EK4" s="84"/>
      <c r="EL4" s="84"/>
      <c r="EM4" s="84"/>
      <c r="EN4" s="84"/>
      <c r="EO4" s="84"/>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232327</v>
      </c>
      <c r="D6" s="19">
        <f t="shared" si="3"/>
        <v>46</v>
      </c>
      <c r="E6" s="19">
        <f t="shared" si="3"/>
        <v>17</v>
      </c>
      <c r="F6" s="19">
        <f t="shared" si="3"/>
        <v>1</v>
      </c>
      <c r="G6" s="19">
        <f t="shared" si="3"/>
        <v>0</v>
      </c>
      <c r="H6" s="19" t="str">
        <f t="shared" si="3"/>
        <v>愛知県　愛西市</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46.7</v>
      </c>
      <c r="P6" s="20">
        <f t="shared" si="3"/>
        <v>39.450000000000003</v>
      </c>
      <c r="Q6" s="20">
        <f t="shared" si="3"/>
        <v>89.86</v>
      </c>
      <c r="R6" s="20">
        <f t="shared" si="3"/>
        <v>3300</v>
      </c>
      <c r="S6" s="20">
        <f t="shared" si="3"/>
        <v>60457</v>
      </c>
      <c r="T6" s="20">
        <f t="shared" si="3"/>
        <v>66.680000000000007</v>
      </c>
      <c r="U6" s="20">
        <f t="shared" si="3"/>
        <v>906.67</v>
      </c>
      <c r="V6" s="20">
        <f t="shared" si="3"/>
        <v>23761</v>
      </c>
      <c r="W6" s="20">
        <f t="shared" si="3"/>
        <v>4.49</v>
      </c>
      <c r="X6" s="20">
        <f t="shared" si="3"/>
        <v>5291.98</v>
      </c>
      <c r="Y6" s="21">
        <f>IF(Y7="",NA(),Y7)</f>
        <v>114.81</v>
      </c>
      <c r="Z6" s="21">
        <f t="shared" ref="Z6:AH6" si="4">IF(Z7="",NA(),Z7)</f>
        <v>115.21</v>
      </c>
      <c r="AA6" s="21">
        <f t="shared" si="4"/>
        <v>115.72</v>
      </c>
      <c r="AB6" s="21">
        <f t="shared" si="4"/>
        <v>118.58</v>
      </c>
      <c r="AC6" s="21">
        <f t="shared" si="4"/>
        <v>117.82</v>
      </c>
      <c r="AD6" s="21">
        <f t="shared" si="4"/>
        <v>105.2</v>
      </c>
      <c r="AE6" s="21">
        <f t="shared" si="4"/>
        <v>102.6</v>
      </c>
      <c r="AF6" s="21">
        <f t="shared" si="4"/>
        <v>106.52</v>
      </c>
      <c r="AG6" s="21">
        <f t="shared" si="4"/>
        <v>106.57</v>
      </c>
      <c r="AH6" s="21">
        <f t="shared" si="4"/>
        <v>112.88</v>
      </c>
      <c r="AI6" s="20" t="str">
        <f>IF(AI7="","",IF(AI7="-","【-】","【"&amp;SUBSTITUTE(TEXT(AI7,"#,##0.00"),"-","△")&amp;"】"))</f>
        <v>【105.36】</v>
      </c>
      <c r="AJ6" s="20">
        <f>IF(AJ7="",NA(),AJ7)</f>
        <v>0</v>
      </c>
      <c r="AK6" s="20">
        <f t="shared" ref="AK6:AS6" si="5">IF(AK7="",NA(),AK7)</f>
        <v>0</v>
      </c>
      <c r="AL6" s="20">
        <f t="shared" si="5"/>
        <v>0</v>
      </c>
      <c r="AM6" s="20">
        <f t="shared" si="5"/>
        <v>0</v>
      </c>
      <c r="AN6" s="20">
        <f t="shared" si="5"/>
        <v>0</v>
      </c>
      <c r="AO6" s="21">
        <f t="shared" si="5"/>
        <v>47.88</v>
      </c>
      <c r="AP6" s="21">
        <f t="shared" si="5"/>
        <v>55.31</v>
      </c>
      <c r="AQ6" s="21">
        <f t="shared" si="5"/>
        <v>22.09</v>
      </c>
      <c r="AR6" s="21">
        <f t="shared" si="5"/>
        <v>15.09</v>
      </c>
      <c r="AS6" s="20">
        <f t="shared" si="5"/>
        <v>0</v>
      </c>
      <c r="AT6" s="20" t="str">
        <f>IF(AT7="","",IF(AT7="-","【-】","【"&amp;SUBSTITUTE(TEXT(AT7,"#,##0.00"),"-","△")&amp;"】"))</f>
        <v>【3.12】</v>
      </c>
      <c r="AU6" s="21">
        <f>IF(AU7="",NA(),AU7)</f>
        <v>169.05</v>
      </c>
      <c r="AV6" s="21">
        <f t="shared" ref="AV6:BD6" si="6">IF(AV7="",NA(),AV7)</f>
        <v>141.91999999999999</v>
      </c>
      <c r="AW6" s="21">
        <f t="shared" si="6"/>
        <v>148.72</v>
      </c>
      <c r="AX6" s="21">
        <f t="shared" si="6"/>
        <v>141.15</v>
      </c>
      <c r="AY6" s="21">
        <f t="shared" si="6"/>
        <v>148.54</v>
      </c>
      <c r="AZ6" s="21">
        <f t="shared" si="6"/>
        <v>151.49</v>
      </c>
      <c r="BA6" s="21">
        <f t="shared" si="6"/>
        <v>123.63</v>
      </c>
      <c r="BB6" s="21">
        <f t="shared" si="6"/>
        <v>136.09</v>
      </c>
      <c r="BC6" s="21">
        <f t="shared" si="6"/>
        <v>124.73</v>
      </c>
      <c r="BD6" s="21">
        <f t="shared" si="6"/>
        <v>75.33</v>
      </c>
      <c r="BE6" s="20" t="str">
        <f>IF(BE7="","",IF(BE7="-","【-】","【"&amp;SUBSTITUTE(TEXT(BE7,"#,##0.00"),"-","△")&amp;"】"))</f>
        <v>【82.75】</v>
      </c>
      <c r="BF6" s="21">
        <f>IF(BF7="",NA(),BF7)</f>
        <v>4964.92</v>
      </c>
      <c r="BG6" s="21">
        <f t="shared" ref="BG6:BO6" si="7">IF(BG7="",NA(),BG7)</f>
        <v>4796.46</v>
      </c>
      <c r="BH6" s="21">
        <f t="shared" si="7"/>
        <v>5001.13</v>
      </c>
      <c r="BI6" s="21">
        <f t="shared" si="7"/>
        <v>4995.33</v>
      </c>
      <c r="BJ6" s="21">
        <f t="shared" si="7"/>
        <v>4810.46</v>
      </c>
      <c r="BK6" s="21">
        <f t="shared" si="7"/>
        <v>2103.92</v>
      </c>
      <c r="BL6" s="21">
        <f t="shared" si="7"/>
        <v>2411.29</v>
      </c>
      <c r="BM6" s="21">
        <f t="shared" si="7"/>
        <v>3637.99</v>
      </c>
      <c r="BN6" s="21">
        <f t="shared" si="7"/>
        <v>3640.95</v>
      </c>
      <c r="BO6" s="21">
        <f t="shared" si="7"/>
        <v>1382.02</v>
      </c>
      <c r="BP6" s="20" t="str">
        <f>IF(BP7="","",IF(BP7="-","【-】","【"&amp;SUBSTITUTE(TEXT(BP7,"#,##0.00"),"-","△")&amp;"】"))</f>
        <v>【602.56】</v>
      </c>
      <c r="BQ6" s="21">
        <f>IF(BQ7="",NA(),BQ7)</f>
        <v>91.14</v>
      </c>
      <c r="BR6" s="21">
        <f t="shared" ref="BR6:BZ6" si="8">IF(BR7="",NA(),BR7)</f>
        <v>99.11</v>
      </c>
      <c r="BS6" s="21">
        <f t="shared" si="8"/>
        <v>95.44</v>
      </c>
      <c r="BT6" s="21">
        <f t="shared" si="8"/>
        <v>93.29</v>
      </c>
      <c r="BU6" s="21">
        <f t="shared" si="8"/>
        <v>86.78</v>
      </c>
      <c r="BV6" s="21">
        <f t="shared" si="8"/>
        <v>83.47</v>
      </c>
      <c r="BW6" s="21">
        <f t="shared" si="8"/>
        <v>79.77</v>
      </c>
      <c r="BX6" s="21">
        <f t="shared" si="8"/>
        <v>86.76</v>
      </c>
      <c r="BY6" s="21">
        <f t="shared" si="8"/>
        <v>83.1</v>
      </c>
      <c r="BZ6" s="21">
        <f t="shared" si="8"/>
        <v>73.77</v>
      </c>
      <c r="CA6" s="20" t="str">
        <f>IF(CA7="","",IF(CA7="-","【-】","【"&amp;SUBSTITUTE(TEXT(CA7,"#,##0.00"),"-","△")&amp;"】"))</f>
        <v>【97.94】</v>
      </c>
      <c r="CB6" s="21">
        <f>IF(CB7="",NA(),CB7)</f>
        <v>175.9</v>
      </c>
      <c r="CC6" s="21">
        <f t="shared" ref="CC6:CK6" si="9">IF(CC7="",NA(),CC7)</f>
        <v>164.19</v>
      </c>
      <c r="CD6" s="21">
        <f t="shared" si="9"/>
        <v>170.11</v>
      </c>
      <c r="CE6" s="21">
        <f t="shared" si="9"/>
        <v>174.36</v>
      </c>
      <c r="CF6" s="21">
        <f t="shared" si="9"/>
        <v>186.92</v>
      </c>
      <c r="CG6" s="21">
        <f t="shared" si="9"/>
        <v>171.43</v>
      </c>
      <c r="CH6" s="21">
        <f t="shared" si="9"/>
        <v>181.45</v>
      </c>
      <c r="CI6" s="21">
        <f t="shared" si="9"/>
        <v>190.07</v>
      </c>
      <c r="CJ6" s="21">
        <f t="shared" si="9"/>
        <v>195.4</v>
      </c>
      <c r="CK6" s="21">
        <f t="shared" si="9"/>
        <v>177.17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44.35</v>
      </c>
      <c r="CS6" s="21">
        <f t="shared" si="10"/>
        <v>45.46</v>
      </c>
      <c r="CT6" s="21">
        <f t="shared" si="10"/>
        <v>46.42</v>
      </c>
      <c r="CU6" s="21">
        <f t="shared" si="10"/>
        <v>48</v>
      </c>
      <c r="CV6" s="21">
        <f t="shared" si="10"/>
        <v>46.92</v>
      </c>
      <c r="CW6" s="20" t="str">
        <f>IF(CW7="","",IF(CW7="-","【-】","【"&amp;SUBSTITUTE(TEXT(CW7,"#,##0.00"),"-","△")&amp;"】"))</f>
        <v>【60.13】</v>
      </c>
      <c r="CX6" s="21">
        <f>IF(CX7="",NA(),CX7)</f>
        <v>57.71</v>
      </c>
      <c r="CY6" s="21">
        <f t="shared" ref="CY6:DG6" si="11">IF(CY7="",NA(),CY7)</f>
        <v>59.32</v>
      </c>
      <c r="CZ6" s="21">
        <f t="shared" si="11"/>
        <v>62.76</v>
      </c>
      <c r="DA6" s="21">
        <f t="shared" si="11"/>
        <v>63.05</v>
      </c>
      <c r="DB6" s="21">
        <f t="shared" si="11"/>
        <v>64.319999999999993</v>
      </c>
      <c r="DC6" s="21">
        <f t="shared" si="11"/>
        <v>63.65</v>
      </c>
      <c r="DD6" s="21">
        <f t="shared" si="11"/>
        <v>62.48</v>
      </c>
      <c r="DE6" s="21">
        <f t="shared" si="11"/>
        <v>63.19</v>
      </c>
      <c r="DF6" s="21">
        <f t="shared" si="11"/>
        <v>58.16</v>
      </c>
      <c r="DG6" s="21">
        <f t="shared" si="11"/>
        <v>78.69</v>
      </c>
      <c r="DH6" s="20" t="str">
        <f>IF(DH7="","",IF(DH7="-","【-】","【"&amp;SUBSTITUTE(TEXT(DH7,"#,##0.00"),"-","△")&amp;"】"))</f>
        <v>【96.00】</v>
      </c>
      <c r="DI6" s="21">
        <f>IF(DI7="",NA(),DI7)</f>
        <v>4.05</v>
      </c>
      <c r="DJ6" s="21">
        <f t="shared" ref="DJ6:DR6" si="12">IF(DJ7="",NA(),DJ7)</f>
        <v>5.87</v>
      </c>
      <c r="DK6" s="21">
        <f t="shared" si="12"/>
        <v>7.52</v>
      </c>
      <c r="DL6" s="21">
        <f t="shared" si="12"/>
        <v>9.07</v>
      </c>
      <c r="DM6" s="21">
        <f t="shared" si="12"/>
        <v>10.59</v>
      </c>
      <c r="DN6" s="21">
        <f t="shared" si="12"/>
        <v>6.42</v>
      </c>
      <c r="DO6" s="21">
        <f t="shared" si="12"/>
        <v>8.2799999999999994</v>
      </c>
      <c r="DP6" s="21">
        <f t="shared" si="12"/>
        <v>10.66</v>
      </c>
      <c r="DQ6" s="21">
        <f t="shared" si="12"/>
        <v>11.93</v>
      </c>
      <c r="DR6" s="21">
        <f t="shared" si="12"/>
        <v>12.69</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0.05</v>
      </c>
      <c r="EC6" s="21">
        <f t="shared" si="13"/>
        <v>0.02</v>
      </c>
      <c r="ED6" s="20" t="str">
        <f>IF(ED7="","",IF(ED7="-","【-】","【"&amp;SUBSTITUTE(TEXT(ED7,"#,##0.00"),"-","△")&amp;"】"))</f>
        <v>【9.46】</v>
      </c>
      <c r="EE6" s="20">
        <f>IF(EE7="",NA(),EE7)</f>
        <v>0</v>
      </c>
      <c r="EF6" s="20">
        <f t="shared" ref="EF6:EN6" si="14">IF(EF7="",NA(),EF7)</f>
        <v>0</v>
      </c>
      <c r="EG6" s="20">
        <f t="shared" si="14"/>
        <v>0</v>
      </c>
      <c r="EH6" s="20">
        <f t="shared" si="14"/>
        <v>0</v>
      </c>
      <c r="EI6" s="20">
        <f t="shared" si="14"/>
        <v>0</v>
      </c>
      <c r="EJ6" s="21">
        <f t="shared" si="14"/>
        <v>0.03</v>
      </c>
      <c r="EK6" s="21">
        <f t="shared" si="14"/>
        <v>0.05</v>
      </c>
      <c r="EL6" s="21">
        <f t="shared" si="14"/>
        <v>0.08</v>
      </c>
      <c r="EM6" s="21">
        <f t="shared" si="14"/>
        <v>0.06</v>
      </c>
      <c r="EN6" s="21">
        <f t="shared" si="14"/>
        <v>7.0000000000000007E-2</v>
      </c>
      <c r="EO6" s="20" t="str">
        <f>IF(EO7="","",IF(EO7="-","【-】","【"&amp;SUBSTITUTE(TEXT(EO7,"#,##0.00"),"-","△")&amp;"】"))</f>
        <v>【0.19】</v>
      </c>
    </row>
    <row r="7" spans="1:148" s="22" customFormat="1" x14ac:dyDescent="0.2">
      <c r="A7" s="14"/>
      <c r="B7" s="23">
        <v>2024</v>
      </c>
      <c r="C7" s="23">
        <v>232327</v>
      </c>
      <c r="D7" s="23">
        <v>46</v>
      </c>
      <c r="E7" s="23">
        <v>17</v>
      </c>
      <c r="F7" s="23">
        <v>1</v>
      </c>
      <c r="G7" s="23">
        <v>0</v>
      </c>
      <c r="H7" s="23" t="s">
        <v>96</v>
      </c>
      <c r="I7" s="23" t="s">
        <v>97</v>
      </c>
      <c r="J7" s="23" t="s">
        <v>98</v>
      </c>
      <c r="K7" s="23" t="s">
        <v>99</v>
      </c>
      <c r="L7" s="23" t="s">
        <v>100</v>
      </c>
      <c r="M7" s="23" t="s">
        <v>101</v>
      </c>
      <c r="N7" s="24" t="s">
        <v>102</v>
      </c>
      <c r="O7" s="24">
        <v>46.7</v>
      </c>
      <c r="P7" s="24">
        <v>39.450000000000003</v>
      </c>
      <c r="Q7" s="24">
        <v>89.86</v>
      </c>
      <c r="R7" s="24">
        <v>3300</v>
      </c>
      <c r="S7" s="24">
        <v>60457</v>
      </c>
      <c r="T7" s="24">
        <v>66.680000000000007</v>
      </c>
      <c r="U7" s="24">
        <v>906.67</v>
      </c>
      <c r="V7" s="24">
        <v>23761</v>
      </c>
      <c r="W7" s="24">
        <v>4.49</v>
      </c>
      <c r="X7" s="24">
        <v>5291.98</v>
      </c>
      <c r="Y7" s="24">
        <v>114.81</v>
      </c>
      <c r="Z7" s="24">
        <v>115.21</v>
      </c>
      <c r="AA7" s="24">
        <v>115.72</v>
      </c>
      <c r="AB7" s="24">
        <v>118.58</v>
      </c>
      <c r="AC7" s="24">
        <v>117.82</v>
      </c>
      <c r="AD7" s="24">
        <v>105.2</v>
      </c>
      <c r="AE7" s="24">
        <v>102.6</v>
      </c>
      <c r="AF7" s="24">
        <v>106.52</v>
      </c>
      <c r="AG7" s="24">
        <v>106.57</v>
      </c>
      <c r="AH7" s="24">
        <v>112.88</v>
      </c>
      <c r="AI7" s="24">
        <v>105.36</v>
      </c>
      <c r="AJ7" s="24">
        <v>0</v>
      </c>
      <c r="AK7" s="24">
        <v>0</v>
      </c>
      <c r="AL7" s="24">
        <v>0</v>
      </c>
      <c r="AM7" s="24">
        <v>0</v>
      </c>
      <c r="AN7" s="24">
        <v>0</v>
      </c>
      <c r="AO7" s="24">
        <v>47.88</v>
      </c>
      <c r="AP7" s="24">
        <v>55.31</v>
      </c>
      <c r="AQ7" s="24">
        <v>22.09</v>
      </c>
      <c r="AR7" s="24">
        <v>15.09</v>
      </c>
      <c r="AS7" s="24">
        <v>0</v>
      </c>
      <c r="AT7" s="24">
        <v>3.12</v>
      </c>
      <c r="AU7" s="24">
        <v>169.05</v>
      </c>
      <c r="AV7" s="24">
        <v>141.91999999999999</v>
      </c>
      <c r="AW7" s="24">
        <v>148.72</v>
      </c>
      <c r="AX7" s="24">
        <v>141.15</v>
      </c>
      <c r="AY7" s="24">
        <v>148.54</v>
      </c>
      <c r="AZ7" s="24">
        <v>151.49</v>
      </c>
      <c r="BA7" s="24">
        <v>123.63</v>
      </c>
      <c r="BB7" s="24">
        <v>136.09</v>
      </c>
      <c r="BC7" s="24">
        <v>124.73</v>
      </c>
      <c r="BD7" s="24">
        <v>75.33</v>
      </c>
      <c r="BE7" s="24">
        <v>82.75</v>
      </c>
      <c r="BF7" s="24">
        <v>4964.92</v>
      </c>
      <c r="BG7" s="24">
        <v>4796.46</v>
      </c>
      <c r="BH7" s="24">
        <v>5001.13</v>
      </c>
      <c r="BI7" s="24">
        <v>4995.33</v>
      </c>
      <c r="BJ7" s="24">
        <v>4810.46</v>
      </c>
      <c r="BK7" s="24">
        <v>2103.92</v>
      </c>
      <c r="BL7" s="24">
        <v>2411.29</v>
      </c>
      <c r="BM7" s="24">
        <v>3637.99</v>
      </c>
      <c r="BN7" s="24">
        <v>3640.95</v>
      </c>
      <c r="BO7" s="24">
        <v>1382.02</v>
      </c>
      <c r="BP7" s="24">
        <v>602.55999999999995</v>
      </c>
      <c r="BQ7" s="24">
        <v>91.14</v>
      </c>
      <c r="BR7" s="24">
        <v>99.11</v>
      </c>
      <c r="BS7" s="24">
        <v>95.44</v>
      </c>
      <c r="BT7" s="24">
        <v>93.29</v>
      </c>
      <c r="BU7" s="24">
        <v>86.78</v>
      </c>
      <c r="BV7" s="24">
        <v>83.47</v>
      </c>
      <c r="BW7" s="24">
        <v>79.77</v>
      </c>
      <c r="BX7" s="24">
        <v>86.76</v>
      </c>
      <c r="BY7" s="24">
        <v>83.1</v>
      </c>
      <c r="BZ7" s="24">
        <v>73.77</v>
      </c>
      <c r="CA7" s="24">
        <v>97.94</v>
      </c>
      <c r="CB7" s="24">
        <v>175.9</v>
      </c>
      <c r="CC7" s="24">
        <v>164.19</v>
      </c>
      <c r="CD7" s="24">
        <v>170.11</v>
      </c>
      <c r="CE7" s="24">
        <v>174.36</v>
      </c>
      <c r="CF7" s="24">
        <v>186.92</v>
      </c>
      <c r="CG7" s="24">
        <v>171.43</v>
      </c>
      <c r="CH7" s="24">
        <v>181.45</v>
      </c>
      <c r="CI7" s="24">
        <v>190.07</v>
      </c>
      <c r="CJ7" s="24">
        <v>195.4</v>
      </c>
      <c r="CK7" s="24">
        <v>177.17</v>
      </c>
      <c r="CL7" s="24">
        <v>140.97999999999999</v>
      </c>
      <c r="CM7" s="24" t="s">
        <v>102</v>
      </c>
      <c r="CN7" s="24" t="s">
        <v>102</v>
      </c>
      <c r="CO7" s="24" t="s">
        <v>102</v>
      </c>
      <c r="CP7" s="24" t="s">
        <v>102</v>
      </c>
      <c r="CQ7" s="24" t="s">
        <v>102</v>
      </c>
      <c r="CR7" s="24">
        <v>44.35</v>
      </c>
      <c r="CS7" s="24">
        <v>45.46</v>
      </c>
      <c r="CT7" s="24">
        <v>46.42</v>
      </c>
      <c r="CU7" s="24">
        <v>48</v>
      </c>
      <c r="CV7" s="24">
        <v>46.92</v>
      </c>
      <c r="CW7" s="24">
        <v>60.13</v>
      </c>
      <c r="CX7" s="24">
        <v>57.71</v>
      </c>
      <c r="CY7" s="24">
        <v>59.32</v>
      </c>
      <c r="CZ7" s="24">
        <v>62.76</v>
      </c>
      <c r="DA7" s="24">
        <v>63.05</v>
      </c>
      <c r="DB7" s="24">
        <v>64.319999999999993</v>
      </c>
      <c r="DC7" s="24">
        <v>63.65</v>
      </c>
      <c r="DD7" s="24">
        <v>62.48</v>
      </c>
      <c r="DE7" s="24">
        <v>63.19</v>
      </c>
      <c r="DF7" s="24">
        <v>58.16</v>
      </c>
      <c r="DG7" s="24">
        <v>78.69</v>
      </c>
      <c r="DH7" s="24">
        <v>96</v>
      </c>
      <c r="DI7" s="24">
        <v>4.05</v>
      </c>
      <c r="DJ7" s="24">
        <v>5.87</v>
      </c>
      <c r="DK7" s="24">
        <v>7.52</v>
      </c>
      <c r="DL7" s="24">
        <v>9.07</v>
      </c>
      <c r="DM7" s="24">
        <v>10.59</v>
      </c>
      <c r="DN7" s="24">
        <v>6.42</v>
      </c>
      <c r="DO7" s="24">
        <v>8.2799999999999994</v>
      </c>
      <c r="DP7" s="24">
        <v>10.66</v>
      </c>
      <c r="DQ7" s="24">
        <v>11.93</v>
      </c>
      <c r="DR7" s="24">
        <v>12.69</v>
      </c>
      <c r="DS7" s="24">
        <v>42.2</v>
      </c>
      <c r="DT7" s="24">
        <v>0</v>
      </c>
      <c r="DU7" s="24">
        <v>0</v>
      </c>
      <c r="DV7" s="24">
        <v>0</v>
      </c>
      <c r="DW7" s="24">
        <v>0</v>
      </c>
      <c r="DX7" s="24">
        <v>0</v>
      </c>
      <c r="DY7" s="24">
        <v>0</v>
      </c>
      <c r="DZ7" s="24">
        <v>0</v>
      </c>
      <c r="EA7" s="24">
        <v>0</v>
      </c>
      <c r="EB7" s="24">
        <v>0.05</v>
      </c>
      <c r="EC7" s="24">
        <v>0.02</v>
      </c>
      <c r="ED7" s="24">
        <v>9.4600000000000009</v>
      </c>
      <c r="EE7" s="24">
        <v>0</v>
      </c>
      <c r="EF7" s="24">
        <v>0</v>
      </c>
      <c r="EG7" s="24">
        <v>0</v>
      </c>
      <c r="EH7" s="24">
        <v>0</v>
      </c>
      <c r="EI7" s="24">
        <v>0</v>
      </c>
      <c r="EJ7" s="24">
        <v>0.03</v>
      </c>
      <c r="EK7" s="24">
        <v>0.05</v>
      </c>
      <c r="EL7" s="24">
        <v>0.08</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2026-02-17T00:30:05Z</cp:lastPrinted>
  <dcterms:created xsi:type="dcterms:W3CDTF">2025-12-23T06:02:09Z</dcterms:created>
  <dcterms:modified xsi:type="dcterms:W3CDTF">2026-02-17T01:13:09Z</dcterms:modified>
  <cp:category/>
</cp:coreProperties>
</file>