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9　東郷町〇\下水（公下）〇\"/>
    </mc:Choice>
  </mc:AlternateContent>
  <xr:revisionPtr revIDLastSave="0" documentId="13_ncr:1_{8154D6E4-978F-4D54-8F85-51883260D077}" xr6:coauthVersionLast="47" xr6:coauthVersionMax="47" xr10:uidLastSave="{00000000-0000-0000-0000-000000000000}"/>
  <workbookProtection workbookAlgorithmName="SHA-512" workbookHashValue="DIHXb4uYvxg7FN8T1uCW7xGM/BbPScLNSkGAG+OU/hkEs09PeJArTDx2A6wvuzp31NT8lbQ4B05MiT+RMF2CLg==" workbookSaltValue="VCHd5C/sXiaFMavYuUHIkg==" workbookSpinCount="100000" lockStructure="1"/>
  <bookViews>
    <workbookView xWindow="0" yWindow="760" windowWidth="22560" windowHeight="11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<sst xmlns="http://schemas.openxmlformats.org/spreadsheetml/2006/main" count="236" uniqueCount="115">
  <si>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</si>
  <si>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</si>
  <si>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</si>
  <si>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</si>
  <si>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</si>
  <si>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</si>
  <si>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</si>
  <si>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</si>
  <si>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</si>
  <si>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</si>
  <si>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</si>
  <si>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</si>
  <si>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</si>
  <si>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</si>
  <si>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</si>
  <si>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</si>
  <si>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</si>
  <si>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</si>
  <si>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</si>
  <si>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</si>
  <si>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</si>
  <si>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</si>
  <si>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</si>
  <si>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</si>
  <si>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</si>
  <si>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</si>
  <si>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</si>
  <si>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</si>
  <si>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</si>
  <si>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</si>
  <si>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</si>
  <si>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</si>
  <si>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</si>
  <si>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</si>
  <si>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</si>
  <si>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</si>
  <si>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</si>
  <si>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</si>
  <si>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</si>
  <si>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</si>
  <si>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</si>
  <si>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</si>
  <si>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</si>
  <si>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</si>
  <si>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</si>
  <si>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</si>
  <si>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</si>
  <si>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</si>
  <si>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</si>
  <si>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</si>
  <si>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</si>
  <si>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</si>
  <si>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</si>
  <si>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</si>
  <si>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</si>
  <si>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</si>
  <si>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</si>
  <si>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</si>
  <si>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</si>
  <si>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</si>
  <si>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</si>
  <si>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</si>
  <si>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</si>
  <si>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</si>
  <si>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</si>
  <si>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</si>
  <si>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</si>
  <si>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</si>
  <si>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</si>
  <si>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</si>
  <si>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</si>
  <si>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</si>
  <si>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</si>
  <si>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</si>
  <si>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</si>
  <si>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</si>
  <si>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</si>
  <si>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</si>
  <si>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</si>
  <si>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</si>
  <si>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</si>
  <si>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</si>
  <si>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</si>
  <si>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</si>
  <si>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</si>
  <si>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</si>
  <si>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</si>
  <si>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</si>
  <si>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</si>
  <si>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</si>
  <si>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</si>
  <si>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</si>
  <si>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</si>
  <si>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</si>
  <si>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</si>
  <si>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東郷町</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</si>
  <si>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</si>
  <si>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</si>
  <si>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</si>
  <si>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</si>
  <si>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</si>
  <si>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</si>
  <si>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</si>
  <si>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</si>
  <si>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</si>
  <si>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</si>
  <si>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</si>
  <si>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</si>
  <si>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</si>
  <si>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</si>
  <si>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</si>
  <si>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</si>
  <si>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整備については、概ね終了しており、今後は維持管理費の増加に対応するため、令和５年度に改定したストックマネジメント計画に沿って、老朽化対策を実施していく。また、広域化・共同化により経営の効率化を図る。さらに、令和８年度に経営戦略の改定を行う予定である。これにより、平準化を考慮した将来の投資のあり方について各種計画との整合性も図りつつ、安易に他会計からの繰入金に頼らず本町下水道事業の将来を予測した収支のバランスを考慮し、将来に渡り安定的に事業を継続していくことができるようにしていく予定である。</t>
    <rPh sb="1" eb="4">
      <t>ゲスイドウ</t>
    </rPh>
    <rPh sb="4" eb="6">
      <t>セイビ</t>
    </rPh>
    <rPh sb="12" eb="13">
      <t>オオム</t>
    </rPh>
    <rPh sb="14" eb="16">
      <t>シュウリョウ</t>
    </rPh>
    <rPh sb="21" eb="23">
      <t>コンゴ</t>
    </rPh>
    <rPh sb="24" eb="28">
      <t>イジカンリ</t>
    </rPh>
    <rPh sb="28" eb="29">
      <t>ヒ</t>
    </rPh>
    <rPh sb="30" eb="32">
      <t>ゾウカ</t>
    </rPh>
    <rPh sb="33" eb="35">
      <t>タイオウ</t>
    </rPh>
    <rPh sb="40" eb="42">
      <t>レイワ</t>
    </rPh>
    <rPh sb="43" eb="45">
      <t>ネンド</t>
    </rPh>
    <rPh sb="46" eb="48">
      <t>カイテイ</t>
    </rPh>
    <rPh sb="60" eb="62">
      <t>ケイカク</t>
    </rPh>
    <rPh sb="63" eb="64">
      <t>ソ</t>
    </rPh>
    <rPh sb="67" eb="70">
      <t>ロウキュウカ</t>
    </rPh>
    <rPh sb="70" eb="72">
      <t>タイサク</t>
    </rPh>
    <rPh sb="73" eb="75">
      <t>ジッシ</t>
    </rPh>
    <rPh sb="83" eb="86">
      <t>コウイキカ</t>
    </rPh>
    <rPh sb="87" eb="90">
      <t>キョウドウカ</t>
    </rPh>
    <rPh sb="93" eb="95">
      <t>ケイエイ</t>
    </rPh>
    <rPh sb="96" eb="99">
      <t>コウリツカ</t>
    </rPh>
    <rPh sb="100" eb="101">
      <t>ハカ</t>
    </rPh>
    <rPh sb="107" eb="109">
      <t>レイワ</t>
    </rPh>
    <rPh sb="110" eb="112">
      <t>ネンド</t>
    </rPh>
    <rPh sb="118" eb="120">
      <t>カイテイ</t>
    </rPh>
    <rPh sb="121" eb="122">
      <t>オコナ</t>
    </rPh>
    <rPh sb="123" eb="125">
      <t>ヨテイ</t>
    </rPh>
    <rPh sb="245" eb="247">
      <t>ヨテイ</t>
    </rPh>
    <phoneticPr fontId="4"/>
  </si>
  <si>
    <r>
      <t xml:space="preserve">①経常収支比率は、前年度より0.29％低くなっている。これは、令和４年度は流域下水道維持管理費余剰金過年度返還金があり収支バランスが改善したが、令和５年度以降はなかったためである。令和７年度に下水道使用料の料金改定を実施したため、改善する見込みである。
③流動比率は、類似団体平均値より低くなっているが、これは企業債に係る流動負債が大きいためである。企業債は老朽化対策の財源対策として増加する見込みであり、比率は横ばいとなる予定である。
④企業債残高対事業規模比率について、企業債は老朽化対策の財源対策として増加する見込みであり、企業債残高は上昇する予定である。
</t>
    </r>
    <r>
      <rPr>
        <sz val="11"/>
        <rFont val="ＭＳ ゴシック"/>
        <family val="3"/>
        <charset val="128"/>
      </rPr>
      <t>⑤経費回収率は、類似団体の平均値と比べ、その率は下回っている。令和７年に下水道使用料の料金改定により、改善される見込みである。しかしながら、有収水量が年々減少しているため、更なる汚水処理費の削減や定期的な見直しによる使用料収入の確保に努める必要がある。
⑥汚水処理原価は、類似の団体と比べ下回っている。今後老朽化等に伴う施設の維持管理費の増加に備え、経費の削減や接続率の向上に向けた取組を図る必要がある。</t>
    </r>
    <r>
      <rPr>
        <sz val="11"/>
        <color rgb="FFFF0000"/>
        <rFont val="ＭＳ ゴシック"/>
        <family val="3"/>
        <charset val="128"/>
      </rPr>
      <t xml:space="preserve">
</t>
    </r>
    <r>
      <rPr>
        <sz val="11"/>
        <rFont val="ＭＳ ゴシック"/>
        <family val="3"/>
        <charset val="128"/>
      </rPr>
      <t>⑧水洗化率は、区画整理地域内の新規接続等があるため上昇した。今後も引き続き水洗化率向上に向けて取り組んでいく。</t>
    </r>
    <rPh sb="9" eb="12">
      <t>ゼンネンド</t>
    </rPh>
    <rPh sb="19" eb="20">
      <t>テイ</t>
    </rPh>
    <rPh sb="37" eb="42">
      <t>リュウイキゲスイドウ</t>
    </rPh>
    <rPh sb="42" eb="47">
      <t>イジカンリヒ</t>
    </rPh>
    <rPh sb="47" eb="50">
      <t>ヨジョウキン</t>
    </rPh>
    <rPh sb="50" eb="53">
      <t>カネンド</t>
    </rPh>
    <rPh sb="53" eb="56">
      <t>ヘンカンキン</t>
    </rPh>
    <rPh sb="59" eb="61">
      <t>シュウシ</t>
    </rPh>
    <rPh sb="66" eb="68">
      <t>カイゼン</t>
    </rPh>
    <rPh sb="72" eb="74">
      <t>レイワ</t>
    </rPh>
    <rPh sb="75" eb="77">
      <t>ネンド</t>
    </rPh>
    <rPh sb="77" eb="79">
      <t>イコウ</t>
    </rPh>
    <rPh sb="90" eb="92">
      <t>レイワ</t>
    </rPh>
    <rPh sb="134" eb="136">
      <t>ルイジ</t>
    </rPh>
    <rPh sb="136" eb="138">
      <t>ダンタイ</t>
    </rPh>
    <rPh sb="138" eb="141">
      <t>ヘイキンチ</t>
    </rPh>
    <rPh sb="143" eb="144">
      <t>ヒク</t>
    </rPh>
    <rPh sb="155" eb="158">
      <t>キギョウサイ</t>
    </rPh>
    <rPh sb="159" eb="160">
      <t>カカ</t>
    </rPh>
    <rPh sb="161" eb="165">
      <t>リュウドウフサイ</t>
    </rPh>
    <rPh sb="166" eb="167">
      <t>オオ</t>
    </rPh>
    <rPh sb="175" eb="178">
      <t>キギョウサイ</t>
    </rPh>
    <rPh sb="185" eb="187">
      <t>ザイゲン</t>
    </rPh>
    <rPh sb="187" eb="189">
      <t>タイサク</t>
    </rPh>
    <rPh sb="196" eb="198">
      <t>ミコ</t>
    </rPh>
    <rPh sb="203" eb="205">
      <t>ヒリツ</t>
    </rPh>
    <rPh sb="206" eb="207">
      <t>ヨコ</t>
    </rPh>
    <rPh sb="212" eb="214">
      <t>ヨテイ</t>
    </rPh>
    <rPh sb="271" eb="273">
      <t>ジョウショウ</t>
    </rPh>
    <rPh sb="275" eb="277">
      <t>ヨテイ</t>
    </rPh>
    <rPh sb="318" eb="321">
      <t>ゲスイドウ</t>
    </rPh>
    <rPh sb="321" eb="324">
      <t>シヨウリョウ</t>
    </rPh>
    <rPh sb="325" eb="327">
      <t>リョウキン</t>
    </rPh>
    <rPh sb="327" eb="329">
      <t>カイテイ</t>
    </rPh>
    <rPh sb="333" eb="335">
      <t>カイゼン</t>
    </rPh>
    <rPh sb="338" eb="340">
      <t>ミコ</t>
    </rPh>
    <rPh sb="352" eb="356">
      <t>ユウシュウスイリョウ</t>
    </rPh>
    <rPh sb="357" eb="361">
      <t>ネンネンゲンショウ</t>
    </rPh>
    <rPh sb="368" eb="369">
      <t>サラ</t>
    </rPh>
    <rPh sb="426" eb="427">
      <t>シタ</t>
    </rPh>
    <rPh sb="433" eb="435">
      <t>コンゴ</t>
    </rPh>
    <rPh sb="435" eb="438">
      <t>ロウキュウカ</t>
    </rPh>
    <rPh sb="438" eb="439">
      <t>トウ</t>
    </rPh>
    <rPh sb="440" eb="441">
      <t>トモナ</t>
    </rPh>
    <rPh sb="442" eb="444">
      <t>シセツ</t>
    </rPh>
    <rPh sb="445" eb="449">
      <t>イジカンリ</t>
    </rPh>
    <rPh sb="449" eb="450">
      <t>ヒ</t>
    </rPh>
    <rPh sb="451" eb="453">
      <t>ゾウカ</t>
    </rPh>
    <rPh sb="454" eb="455">
      <t>ソナ</t>
    </rPh>
    <rPh sb="457" eb="459">
      <t>ケイヒ</t>
    </rPh>
    <rPh sb="460" eb="462">
      <t>サクゲン</t>
    </rPh>
    <rPh sb="510" eb="512">
      <t>ジョウショウ</t>
    </rPh>
    <phoneticPr fontId="4"/>
  </si>
  <si>
    <t>①有形固定資産減価償却率が類似団体平均値より低くなっている理由は、法適用した際に過年度の減価償却累計額を計上していないためであると考えられる。
　今後、一部で耐用年数に達するものもあるため、リスク評価に基づく維持管理等の中長期的計画である施設管理計画（ストックマネジメント）に沿って、老朽化対策を実施していく予定である。</t>
    <rPh sb="1" eb="3">
      <t>ユウケイ</t>
    </rPh>
    <rPh sb="3" eb="5">
      <t>コテイ</t>
    </rPh>
    <rPh sb="5" eb="7">
      <t>シサン</t>
    </rPh>
    <rPh sb="7" eb="9">
      <t>ゲンカ</t>
    </rPh>
    <rPh sb="9" eb="11">
      <t>ショウキャク</t>
    </rPh>
    <rPh sb="11" eb="12">
      <t>リツ</t>
    </rPh>
    <rPh sb="29" eb="31">
      <t>リユウ</t>
    </rPh>
    <rPh sb="154" eb="15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</si>
</sst>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0.75</c:v>
                </c:pt>
                <c:pt idx="1">
                  <c:v>0.93</c:v>
                </c:pt>
                <c:pt idx="2">
                  <c:v>0.66</c:v>
                </c:pt>
                <c:pt idx="3">
                  <c:v>0.05</c:v>
                </c:pt>
                <c:pt idx="4" formatCode="#,##0.00;&quot;△&quot;#,##0.00">
                  <c:v>0</c:v>
                </c:pt>
              </c:numCache>
            </c:numRef>
          </c:val>
          <c:extLst>
            <c:ext xmlns:c16="http://schemas.microsoft.com/office/drawing/2014/chart" uri="{C3380CC4-5D6E-409C-BE32-E72D297353CC}">
              <c16:uniqueId val="{00000000-6EB9-4033-931B-D3E3D29C3A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6EB9-4033-931B-D3E3D29C3A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D0-43D6-ABB3-E40C42695E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1DD0-43D6-ABB3-E40C42695E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94.76</c:v>
                </c:pt>
                <c:pt idx="1">
                  <c:v>95.07</c:v>
                </c:pt>
                <c:pt idx="2">
                  <c:v>95.38</c:v>
                </c:pt>
                <c:pt idx="3">
                  <c:v>95.67</c:v>
                </c:pt>
                <c:pt idx="4">
                  <c:v>95.83</c:v>
                </c:pt>
              </c:numCache>
            </c:numRef>
          </c:val>
          <c:extLst>
            <c:ext xmlns:c16="http://schemas.microsoft.com/office/drawing/2014/chart" uri="{C3380CC4-5D6E-409C-BE32-E72D297353CC}">
              <c16:uniqueId val="{00000000-2D99-4778-87D8-7BD6D5DD84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2D99-4778-87D8-7BD6D5DD84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101.96</c:v>
                </c:pt>
                <c:pt idx="1">
                  <c:v>100.05</c:v>
                </c:pt>
                <c:pt idx="2">
                  <c:v>94.1</c:v>
                </c:pt>
                <c:pt idx="3">
                  <c:v>100.63</c:v>
                </c:pt>
                <c:pt idx="4">
                  <c:v>100.34</c:v>
                </c:pt>
              </c:numCache>
            </c:numRef>
          </c:val>
          <c:extLst>
            <c:ext xmlns:c16="http://schemas.microsoft.com/office/drawing/2014/chart" uri="{C3380CC4-5D6E-409C-BE32-E72D297353CC}">
              <c16:uniqueId val="{00000000-FDB7-4C7D-8D68-E2C490476D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FDB7-4C7D-8D68-E2C490476D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c:v>
                </c:pt>
                <c:pt idx="1">
                  <c:v>8.51</c:v>
                </c:pt>
                <c:pt idx="2">
                  <c:v>11.26</c:v>
                </c:pt>
                <c:pt idx="3">
                  <c:v>14.08</c:v>
                </c:pt>
                <c:pt idx="4">
                  <c:v>16.899999999999999</c:v>
                </c:pt>
              </c:numCache>
            </c:numRef>
          </c:val>
          <c:extLst>
            <c:ext xmlns:c16="http://schemas.microsoft.com/office/drawing/2014/chart" uri="{C3380CC4-5D6E-409C-BE32-E72D297353CC}">
              <c16:uniqueId val="{00000000-E6E7-4EB1-9FAF-48E2C1EF4C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E6E7-4EB1-9FAF-48E2C1EF4C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BB-4BBE-934E-9FDBFAB998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35BB-4BBE-934E-9FDBFAB998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10-4B86-AB40-DCB1901F3F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7D10-4B86-AB40-DCB1901F3F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c:v>
                </c:pt>
                <c:pt idx="1">
                  <c:v>52.24</c:v>
                </c:pt>
                <c:pt idx="2">
                  <c:v>49.68</c:v>
                </c:pt>
                <c:pt idx="3">
                  <c:v>61.77</c:v>
                </c:pt>
                <c:pt idx="4">
                  <c:v>60.51</c:v>
                </c:pt>
              </c:numCache>
            </c:numRef>
          </c:val>
          <c:extLst>
            <c:ext xmlns:c16="http://schemas.microsoft.com/office/drawing/2014/chart" uri="{C3380CC4-5D6E-409C-BE32-E72D297353CC}">
              <c16:uniqueId val="{00000000-1351-4290-8EB7-2A9A3AA663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1351-4290-8EB7-2A9A3AA663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71.12</c:v>
                </c:pt>
                <c:pt idx="1">
                  <c:v>726.38</c:v>
                </c:pt>
                <c:pt idx="2">
                  <c:v>613.16999999999996</c:v>
                </c:pt>
                <c:pt idx="3">
                  <c:v>407.7</c:v>
                </c:pt>
                <c:pt idx="4">
                  <c:v>426.6</c:v>
                </c:pt>
              </c:numCache>
            </c:numRef>
          </c:val>
          <c:extLst>
            <c:ext xmlns:c16="http://schemas.microsoft.com/office/drawing/2014/chart" uri="{C3380CC4-5D6E-409C-BE32-E72D297353CC}">
              <c16:uniqueId val="{00000000-ADF4-4104-89D0-30689D9886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ADF4-4104-89D0-30689D9886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65.680000000000007</c:v>
                </c:pt>
                <c:pt idx="1">
                  <c:v>67.760000000000005</c:v>
                </c:pt>
                <c:pt idx="2">
                  <c:v>73.23</c:v>
                </c:pt>
                <c:pt idx="3">
                  <c:v>72.540000000000006</c:v>
                </c:pt>
                <c:pt idx="4">
                  <c:v>73.05</c:v>
                </c:pt>
              </c:numCache>
            </c:numRef>
          </c:val>
          <c:extLst>
            <c:ext xmlns:c16="http://schemas.microsoft.com/office/drawing/2014/chart" uri="{C3380CC4-5D6E-409C-BE32-E72D297353CC}">
              <c16:uniqueId val="{00000000-34AC-40A0-96C7-CA968DD87C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34AC-40A0-96C7-CA968DD87C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162.41</c:v>
                </c:pt>
                <c:pt idx="1">
                  <c:v>162.21</c:v>
                </c:pt>
                <c:pt idx="2">
                  <c:v>150</c:v>
                </c:pt>
                <c:pt idx="3">
                  <c:v>150</c:v>
                </c:pt>
                <c:pt idx="4">
                  <c:v>150</c:v>
                </c:pt>
              </c:numCache>
            </c:numRef>
          </c:val>
          <c:extLst>
            <c:ext xmlns:c16="http://schemas.microsoft.com/office/drawing/2014/chart" uri="{C3380CC4-5D6E-409C-BE32-E72D297353CC}">
              <c16:uniqueId val="{00000000-8D52-43AD-A565-09924B2140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8D52-43AD-A565-09924B2140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東郷町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Bc2</v>
      </c>
      <c r="X8" s="64"/>
      <c r="Y8" s="64"/>
      <c r="Z8" s="64"/>
      <c r="AA8" s="64"/>
      <c r="AB8" s="64"/>
      <c r="AC8" s="64"/>
      <c r="AD8" s="65" t="str">
        <f>データ!$M$6</f>
        <v>非設置</v>
      </c>
      <c r="AE8" s="65"/>
      <c r="AF8" s="65"/>
      <c r="AG8" s="65"/>
      <c r="AH8" s="65"/>
      <c r="AI8" s="65"/>
      <c r="AJ8" s="65"/>
      <c r="AK8" s="3"/>
      <c r="AL8" s="44">
        <f>データ!S6</f>
        <v>43928</v>
      </c>
      <c r="AM8" s="44"/>
      <c r="AN8" s="44"/>
      <c r="AO8" s="44"/>
      <c r="AP8" s="44"/>
      <c r="AQ8" s="44"/>
      <c r="AR8" s="44"/>
      <c r="AS8" s="44"/>
      <c r="AT8" s="45">
        <f>データ!T6</f>
        <v>18.03</v>
      </c>
      <c r="AU8" s="45"/>
      <c r="AV8" s="45"/>
      <c r="AW8" s="45"/>
      <c r="AX8" s="45"/>
      <c r="AY8" s="45"/>
      <c r="AZ8" s="45"/>
      <c r="BA8" s="45"/>
      <c r="BB8" s="45">
        <f>データ!U6</f>
        <v>2436.38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79.349999999999994</v>
      </c>
      <c r="J10" s="45"/>
      <c r="K10" s="45"/>
      <c r="L10" s="45"/>
      <c r="M10" s="45"/>
      <c r="N10" s="45"/>
      <c r="O10" s="45"/>
      <c r="P10" s="45">
        <f>データ!P6</f>
        <v>83.27</v>
      </c>
      <c r="Q10" s="45"/>
      <c r="R10" s="45"/>
      <c r="S10" s="45"/>
      <c r="T10" s="45"/>
      <c r="U10" s="45"/>
      <c r="V10" s="45"/>
      <c r="W10" s="45">
        <f>データ!Q6</f>
        <v>89.7</v>
      </c>
      <c r="X10" s="45"/>
      <c r="Y10" s="45"/>
      <c r="Z10" s="45"/>
      <c r="AA10" s="45"/>
      <c r="AB10" s="45"/>
      <c r="AC10" s="45"/>
      <c r="AD10" s="44">
        <f>データ!R6</f>
        <v>1980</v>
      </c>
      <c r="AE10" s="44"/>
      <c r="AF10" s="44"/>
      <c r="AG10" s="44"/>
      <c r="AH10" s="44"/>
      <c r="AI10" s="44"/>
      <c r="AJ10" s="44"/>
      <c r="AK10" s="2"/>
      <c r="AL10" s="44">
        <f>データ!V6</f>
        <v>36559</v>
      </c>
      <c r="AM10" s="44"/>
      <c r="AN10" s="44"/>
      <c r="AO10" s="44"/>
      <c r="AP10" s="44"/>
      <c r="AQ10" s="44"/>
      <c r="AR10" s="44"/>
      <c r="AS10" s="44"/>
      <c r="AT10" s="45">
        <f>データ!W6</f>
        <v>5.45</v>
      </c>
      <c r="AU10" s="45"/>
      <c r="AV10" s="45"/>
      <c r="AW10" s="45"/>
      <c r="AX10" s="45"/>
      <c r="AY10" s="45"/>
      <c r="AZ10" s="45"/>
      <c r="BA10" s="45"/>
      <c r="BB10" s="45">
        <f>データ!X6</f>
        <v>6708.07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ybvbPwbOYyPigi0i0YlhZ6Suy/wW3RKOi7fs7/6aOETFsmJlM4WIru1PPb4US15dbc5oAUfysfAh2H36W/10w==" saltValue="66c07lKipK3Fi09+UaTi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233021</v>
      </c>
      <c r="D6" s="19">
        <f t="shared" si="3"/>
        <v>46</v>
      </c>
      <c r="E6" s="19">
        <f t="shared" si="3"/>
        <v>17</v>
      </c>
      <c r="F6" s="19">
        <f t="shared" si="3"/>
        <v>1</v>
      </c>
      <c r="G6" s="19">
        <f t="shared" si="3"/>
        <v>0</v>
      </c>
      <c r="H6" s="19" t="str">
        <f t="shared" si="3"/>
        <v>愛知県　東郷町</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79.349999999999994</v>
      </c>
      <c r="P6" s="20">
        <f t="shared" si="3"/>
        <v>83.27</v>
      </c>
      <c r="Q6" s="20">
        <f t="shared" si="3"/>
        <v>89.7</v>
      </c>
      <c r="R6" s="20">
        <f t="shared" si="3"/>
        <v>1980</v>
      </c>
      <c r="S6" s="20">
        <f t="shared" si="3"/>
        <v>43928</v>
      </c>
      <c r="T6" s="20">
        <f t="shared" si="3"/>
        <v>18.03</v>
      </c>
      <c r="U6" s="20">
        <f t="shared" si="3"/>
        <v>2436.38</v>
      </c>
      <c r="V6" s="20">
        <f t="shared" si="3"/>
        <v>36559</v>
      </c>
      <c r="W6" s="20">
        <f t="shared" si="3"/>
        <v>5.45</v>
      </c>
      <c r="X6" s="20">
        <f t="shared" si="3"/>
        <v>6708.07</v>
      </c>
      <c r="Y6" s="21">
        <f>IF(Y7="",NA(),Y7)</f>
        <v>101.96</v>
      </c>
      <c r="Z6" s="21">
        <f t="shared" ref="Z6:AH6" si="4">IF(Z7="",NA(),Z7)</f>
        <v>100.05</v>
      </c>
      <c r="AA6" s="21">
        <f t="shared" si="4"/>
        <v>94.1</v>
      </c>
      <c r="AB6" s="21">
        <f t="shared" si="4"/>
        <v>100.63</v>
      </c>
      <c r="AC6" s="21">
        <f t="shared" si="4"/>
        <v>100.34</v>
      </c>
      <c r="AD6" s="21">
        <f t="shared" si="4"/>
        <v>104.59</v>
      </c>
      <c r="AE6" s="21">
        <f t="shared" si="4"/>
        <v>102.96</v>
      </c>
      <c r="AF6" s="21">
        <f t="shared" si="4"/>
        <v>102.1</v>
      </c>
      <c r="AG6" s="21">
        <f t="shared" si="4"/>
        <v>103.89</v>
      </c>
      <c r="AH6" s="21">
        <f t="shared" si="4"/>
        <v>101.44</v>
      </c>
      <c r="AI6" s="20" t="str">
        <f>IF(AI7="","",IF(AI7="-","【-】","【"&amp;SUBSTITUTE(TEXT(AI7,"#,##0.00"),"-","△")&amp;"】"))</f>
        <v>【105.36】</v>
      </c>
      <c r="AJ6" s="20">
        <f>IF(AJ7="",NA(),AJ7)</f>
        <v>0</v>
      </c>
      <c r="AK6" s="20">
        <f t="shared" ref="AK6:AS6" si="5">IF(AK7="",NA(),AK7)</f>
        <v>0</v>
      </c>
      <c r="AL6" s="20">
        <f t="shared" si="5"/>
        <v>0</v>
      </c>
      <c r="AM6" s="20">
        <f t="shared" si="5"/>
        <v>0</v>
      </c>
      <c r="AN6" s="20">
        <f t="shared" si="5"/>
        <v>0</v>
      </c>
      <c r="AO6" s="21">
        <f t="shared" si="5"/>
        <v>0.83</v>
      </c>
      <c r="AP6" s="21">
        <f t="shared" si="5"/>
        <v>1.22</v>
      </c>
      <c r="AQ6" s="21">
        <f t="shared" si="5"/>
        <v>11.99</v>
      </c>
      <c r="AR6" s="21">
        <f t="shared" si="5"/>
        <v>23.78</v>
      </c>
      <c r="AS6" s="21">
        <f t="shared" si="5"/>
        <v>34</v>
      </c>
      <c r="AT6" s="20" t="str">
        <f>IF(AT7="","",IF(AT7="-","【-】","【"&amp;SUBSTITUTE(TEXT(AT7,"#,##0.00"),"-","△")&amp;"】"))</f>
        <v>【3.12】</v>
      </c>
      <c r="AU6" s="21">
        <f>IF(AU7="",NA(),AU7)</f>
        <v>46.2</v>
      </c>
      <c r="AV6" s="21">
        <f t="shared" ref="AV6:BD6" si="6">IF(AV7="",NA(),AV7)</f>
        <v>52.24</v>
      </c>
      <c r="AW6" s="21">
        <f t="shared" si="6"/>
        <v>49.68</v>
      </c>
      <c r="AX6" s="21">
        <f t="shared" si="6"/>
        <v>61.77</v>
      </c>
      <c r="AY6" s="21">
        <f t="shared" si="6"/>
        <v>60.51</v>
      </c>
      <c r="AZ6" s="21">
        <f t="shared" si="6"/>
        <v>57.6</v>
      </c>
      <c r="BA6" s="21">
        <f t="shared" si="6"/>
        <v>58.15</v>
      </c>
      <c r="BB6" s="21">
        <f t="shared" si="6"/>
        <v>77.69</v>
      </c>
      <c r="BC6" s="21">
        <f t="shared" si="6"/>
        <v>105.69</v>
      </c>
      <c r="BD6" s="21">
        <f t="shared" si="6"/>
        <v>93.24</v>
      </c>
      <c r="BE6" s="20" t="str">
        <f>IF(BE7="","",IF(BE7="-","【-】","【"&amp;SUBSTITUTE(TEXT(BE7,"#,##0.00"),"-","△")&amp;"】"))</f>
        <v>【82.75】</v>
      </c>
      <c r="BF6" s="21">
        <f>IF(BF7="",NA(),BF7)</f>
        <v>71.12</v>
      </c>
      <c r="BG6" s="21">
        <f t="shared" ref="BG6:BO6" si="7">IF(BG7="",NA(),BG7)</f>
        <v>726.38</v>
      </c>
      <c r="BH6" s="21">
        <f t="shared" si="7"/>
        <v>613.16999999999996</v>
      </c>
      <c r="BI6" s="21">
        <f t="shared" si="7"/>
        <v>407.7</v>
      </c>
      <c r="BJ6" s="21">
        <f t="shared" si="7"/>
        <v>426.6</v>
      </c>
      <c r="BK6" s="21">
        <f t="shared" si="7"/>
        <v>1008.36</v>
      </c>
      <c r="BL6" s="21">
        <f t="shared" si="7"/>
        <v>880.28</v>
      </c>
      <c r="BM6" s="21">
        <f t="shared" si="7"/>
        <v>909.2</v>
      </c>
      <c r="BN6" s="21">
        <f t="shared" si="7"/>
        <v>918.51</v>
      </c>
      <c r="BO6" s="21">
        <f t="shared" si="7"/>
        <v>881.64</v>
      </c>
      <c r="BP6" s="20" t="str">
        <f>IF(BP7="","",IF(BP7="-","【-】","【"&amp;SUBSTITUTE(TEXT(BP7,"#,##0.00"),"-","△")&amp;"】"))</f>
        <v>【602.56】</v>
      </c>
      <c r="BQ6" s="21">
        <f>IF(BQ7="",NA(),BQ7)</f>
        <v>65.680000000000007</v>
      </c>
      <c r="BR6" s="21">
        <f t="shared" ref="BR6:BZ6" si="8">IF(BR7="",NA(),BR7)</f>
        <v>67.760000000000005</v>
      </c>
      <c r="BS6" s="21">
        <f t="shared" si="8"/>
        <v>73.23</v>
      </c>
      <c r="BT6" s="21">
        <f t="shared" si="8"/>
        <v>72.540000000000006</v>
      </c>
      <c r="BU6" s="21">
        <f t="shared" si="8"/>
        <v>73.05</v>
      </c>
      <c r="BV6" s="21">
        <f t="shared" si="8"/>
        <v>85.67</v>
      </c>
      <c r="BW6" s="21">
        <f t="shared" si="8"/>
        <v>86.23</v>
      </c>
      <c r="BX6" s="21">
        <f t="shared" si="8"/>
        <v>84.23</v>
      </c>
      <c r="BY6" s="21">
        <f t="shared" si="8"/>
        <v>82.72</v>
      </c>
      <c r="BZ6" s="21">
        <f t="shared" si="8"/>
        <v>81.25</v>
      </c>
      <c r="CA6" s="20" t="str">
        <f>IF(CA7="","",IF(CA7="-","【-】","【"&amp;SUBSTITUTE(TEXT(CA7,"#,##0.00"),"-","△")&amp;"】"))</f>
        <v>【97.94】</v>
      </c>
      <c r="CB6" s="21">
        <f>IF(CB7="",NA(),CB7)</f>
        <v>162.41</v>
      </c>
      <c r="CC6" s="21">
        <f t="shared" ref="CC6:CK6" si="9">IF(CC7="",NA(),CC7)</f>
        <v>162.21</v>
      </c>
      <c r="CD6" s="21">
        <f t="shared" si="9"/>
        <v>150</v>
      </c>
      <c r="CE6" s="21">
        <f t="shared" si="9"/>
        <v>150</v>
      </c>
      <c r="CF6" s="21">
        <f t="shared" si="9"/>
        <v>150</v>
      </c>
      <c r="CG6" s="21">
        <f t="shared" si="9"/>
        <v>146.12</v>
      </c>
      <c r="CH6" s="21">
        <f t="shared" si="9"/>
        <v>150.44</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48.96</v>
      </c>
      <c r="CV6" s="21">
        <f t="shared" si="10"/>
        <v>50.69</v>
      </c>
      <c r="CW6" s="20" t="str">
        <f>IF(CW7="","",IF(CW7="-","【-】","【"&amp;SUBSTITUTE(TEXT(CW7,"#,##0.00"),"-","△")&amp;"】"))</f>
        <v>【60.13】</v>
      </c>
      <c r="CX6" s="21">
        <f>IF(CX7="",NA(),CX7)</f>
        <v>94.76</v>
      </c>
      <c r="CY6" s="21">
        <f t="shared" ref="CY6:DG6" si="11">IF(CY7="",NA(),CY7)</f>
        <v>95.07</v>
      </c>
      <c r="CZ6" s="21">
        <f t="shared" si="11"/>
        <v>95.38</v>
      </c>
      <c r="DA6" s="21">
        <f t="shared" si="11"/>
        <v>95.67</v>
      </c>
      <c r="DB6" s="21">
        <f t="shared" si="11"/>
        <v>95.83</v>
      </c>
      <c r="DC6" s="21">
        <f t="shared" si="11"/>
        <v>91.45</v>
      </c>
      <c r="DD6" s="21">
        <f t="shared" si="11"/>
        <v>91</v>
      </c>
      <c r="DE6" s="21">
        <f t="shared" si="11"/>
        <v>88.12</v>
      </c>
      <c r="DF6" s="21">
        <f t="shared" si="11"/>
        <v>87.38</v>
      </c>
      <c r="DG6" s="21">
        <f t="shared" si="11"/>
        <v>83.85</v>
      </c>
      <c r="DH6" s="20" t="str">
        <f>IF(DH7="","",IF(DH7="-","【-】","【"&amp;SUBSTITUTE(TEXT(DH7,"#,##0.00"),"-","△")&amp;"】"))</f>
        <v>【96.00】</v>
      </c>
      <c r="DI6" s="21">
        <f>IF(DI7="",NA(),DI7)</f>
        <v>5.7</v>
      </c>
      <c r="DJ6" s="21">
        <f t="shared" ref="DJ6:DR6" si="12">IF(DJ7="",NA(),DJ7)</f>
        <v>8.51</v>
      </c>
      <c r="DK6" s="21">
        <f t="shared" si="12"/>
        <v>11.26</v>
      </c>
      <c r="DL6" s="21">
        <f t="shared" si="12"/>
        <v>14.08</v>
      </c>
      <c r="DM6" s="21">
        <f t="shared" si="12"/>
        <v>16.899999999999999</v>
      </c>
      <c r="DN6" s="21">
        <f t="shared" si="12"/>
        <v>14.8</v>
      </c>
      <c r="DO6" s="21">
        <f t="shared" si="12"/>
        <v>17.149999999999999</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0.16</v>
      </c>
      <c r="EB6" s="20">
        <f t="shared" si="13"/>
        <v>0</v>
      </c>
      <c r="EC6" s="20">
        <f t="shared" si="13"/>
        <v>0</v>
      </c>
      <c r="ED6" s="20" t="str">
        <f>IF(ED7="","",IF(ED7="-","【-】","【"&amp;SUBSTITUTE(TEXT(ED7,"#,##0.00"),"-","△")&amp;"】"))</f>
        <v>【9.46】</v>
      </c>
      <c r="EE6" s="21">
        <f>IF(EE7="",NA(),EE7)</f>
        <v>0.75</v>
      </c>
      <c r="EF6" s="21">
        <f t="shared" ref="EF6:EN6" si="14">IF(EF7="",NA(),EF7)</f>
        <v>0.93</v>
      </c>
      <c r="EG6" s="21">
        <f t="shared" si="14"/>
        <v>0.66</v>
      </c>
      <c r="EH6" s="21">
        <f t="shared" si="14"/>
        <v>0.05</v>
      </c>
      <c r="EI6" s="20">
        <f t="shared" si="14"/>
        <v>0</v>
      </c>
      <c r="EJ6" s="21">
        <f t="shared" si="14"/>
        <v>0.09</v>
      </c>
      <c r="EK6" s="21">
        <f t="shared" si="14"/>
        <v>0.25</v>
      </c>
      <c r="EL6" s="21">
        <f t="shared" si="14"/>
        <v>0.05</v>
      </c>
      <c r="EM6" s="21">
        <f t="shared" si="14"/>
        <v>0.01</v>
      </c>
      <c r="EN6" s="20">
        <f t="shared" si="14"/>
        <v>0</v>
      </c>
      <c r="EO6" s="20" t="str">
        <f>IF(EO7="","",IF(EO7="-","【-】","【"&amp;SUBSTITUTE(TEXT(EO7,"#,##0.00"),"-","△")&amp;"】"))</f>
        <v>【0.19】</v>
      </c>
    </row>
    <row r="7" spans="1:148" s="22" customFormat="1" x14ac:dyDescent="0.2">
      <c r="A7" s="14"/>
      <c r="B7" s="23">
        <v>2024</v>
      </c>
      <c r="C7" s="23">
        <v>233021</v>
      </c>
      <c r="D7" s="23">
        <v>46</v>
      </c>
      <c r="E7" s="23">
        <v>17</v>
      </c>
      <c r="F7" s="23">
        <v>1</v>
      </c>
      <c r="G7" s="23">
        <v>0</v>
      </c>
      <c r="H7" s="23" t="s">
        <v>95</v>
      </c>
      <c r="I7" s="23" t="s">
        <v>96</v>
      </c>
      <c r="J7" s="23" t="s">
        <v>97</v>
      </c>
      <c r="K7" s="23" t="s">
        <v>98</v>
      </c>
      <c r="L7" s="23" t="s">
        <v>99</v>
      </c>
      <c r="M7" s="23" t="s">
        <v>100</v>
      </c>
      <c r="N7" s="24" t="s">
        <v>101</v>
      </c>
      <c r="O7" s="24">
        <v>79.349999999999994</v>
      </c>
      <c r="P7" s="24">
        <v>83.27</v>
      </c>
      <c r="Q7" s="24">
        <v>89.7</v>
      </c>
      <c r="R7" s="24">
        <v>1980</v>
      </c>
      <c r="S7" s="24">
        <v>43928</v>
      </c>
      <c r="T7" s="24">
        <v>18.03</v>
      </c>
      <c r="U7" s="24">
        <v>2436.38</v>
      </c>
      <c r="V7" s="24">
        <v>36559</v>
      </c>
      <c r="W7" s="24">
        <v>5.45</v>
      </c>
      <c r="X7" s="24">
        <v>6708.07</v>
      </c>
      <c r="Y7" s="24">
        <v>101.96</v>
      </c>
      <c r="Z7" s="24">
        <v>100.05</v>
      </c>
      <c r="AA7" s="24">
        <v>94.1</v>
      </c>
      <c r="AB7" s="24">
        <v>100.63</v>
      </c>
      <c r="AC7" s="24">
        <v>100.34</v>
      </c>
      <c r="AD7" s="24">
        <v>104.59</v>
      </c>
      <c r="AE7" s="24">
        <v>102.96</v>
      </c>
      <c r="AF7" s="24">
        <v>102.1</v>
      </c>
      <c r="AG7" s="24">
        <v>103.89</v>
      </c>
      <c r="AH7" s="24">
        <v>101.44</v>
      </c>
      <c r="AI7" s="24">
        <v>105.36</v>
      </c>
      <c r="AJ7" s="24">
        <v>0</v>
      </c>
      <c r="AK7" s="24">
        <v>0</v>
      </c>
      <c r="AL7" s="24">
        <v>0</v>
      </c>
      <c r="AM7" s="24">
        <v>0</v>
      </c>
      <c r="AN7" s="24">
        <v>0</v>
      </c>
      <c r="AO7" s="24">
        <v>0.83</v>
      </c>
      <c r="AP7" s="24">
        <v>1.22</v>
      </c>
      <c r="AQ7" s="24">
        <v>11.99</v>
      </c>
      <c r="AR7" s="24">
        <v>23.78</v>
      </c>
      <c r="AS7" s="24">
        <v>34</v>
      </c>
      <c r="AT7" s="24">
        <v>3.12</v>
      </c>
      <c r="AU7" s="24">
        <v>46.2</v>
      </c>
      <c r="AV7" s="24">
        <v>52.24</v>
      </c>
      <c r="AW7" s="24">
        <v>49.68</v>
      </c>
      <c r="AX7" s="24">
        <v>61.77</v>
      </c>
      <c r="AY7" s="24">
        <v>60.51</v>
      </c>
      <c r="AZ7" s="24">
        <v>57.6</v>
      </c>
      <c r="BA7" s="24">
        <v>58.15</v>
      </c>
      <c r="BB7" s="24">
        <v>77.69</v>
      </c>
      <c r="BC7" s="24">
        <v>105.69</v>
      </c>
      <c r="BD7" s="24">
        <v>93.24</v>
      </c>
      <c r="BE7" s="24">
        <v>82.75</v>
      </c>
      <c r="BF7" s="24">
        <v>71.12</v>
      </c>
      <c r="BG7" s="24">
        <v>726.38</v>
      </c>
      <c r="BH7" s="24">
        <v>613.16999999999996</v>
      </c>
      <c r="BI7" s="24">
        <v>407.7</v>
      </c>
      <c r="BJ7" s="24">
        <v>426.6</v>
      </c>
      <c r="BK7" s="24">
        <v>1008.36</v>
      </c>
      <c r="BL7" s="24">
        <v>880.28</v>
      </c>
      <c r="BM7" s="24">
        <v>909.2</v>
      </c>
      <c r="BN7" s="24">
        <v>918.51</v>
      </c>
      <c r="BO7" s="24">
        <v>881.64</v>
      </c>
      <c r="BP7" s="24">
        <v>602.55999999999995</v>
      </c>
      <c r="BQ7" s="24">
        <v>65.680000000000007</v>
      </c>
      <c r="BR7" s="24">
        <v>67.760000000000005</v>
      </c>
      <c r="BS7" s="24">
        <v>73.23</v>
      </c>
      <c r="BT7" s="24">
        <v>72.540000000000006</v>
      </c>
      <c r="BU7" s="24">
        <v>73.05</v>
      </c>
      <c r="BV7" s="24">
        <v>85.67</v>
      </c>
      <c r="BW7" s="24">
        <v>86.23</v>
      </c>
      <c r="BX7" s="24">
        <v>84.23</v>
      </c>
      <c r="BY7" s="24">
        <v>82.72</v>
      </c>
      <c r="BZ7" s="24">
        <v>81.25</v>
      </c>
      <c r="CA7" s="24">
        <v>97.94</v>
      </c>
      <c r="CB7" s="24">
        <v>162.41</v>
      </c>
      <c r="CC7" s="24">
        <v>162.21</v>
      </c>
      <c r="CD7" s="24">
        <v>150</v>
      </c>
      <c r="CE7" s="24">
        <v>150</v>
      </c>
      <c r="CF7" s="24">
        <v>150</v>
      </c>
      <c r="CG7" s="24">
        <v>146.12</v>
      </c>
      <c r="CH7" s="24">
        <v>150.44</v>
      </c>
      <c r="CI7" s="24">
        <v>153.13999999999999</v>
      </c>
      <c r="CJ7" s="24">
        <v>157.16</v>
      </c>
      <c r="CK7" s="24">
        <v>159.99</v>
      </c>
      <c r="CL7" s="24">
        <v>140.97999999999999</v>
      </c>
      <c r="CM7" s="24" t="s">
        <v>101</v>
      </c>
      <c r="CN7" s="24" t="s">
        <v>101</v>
      </c>
      <c r="CO7" s="24" t="s">
        <v>101</v>
      </c>
      <c r="CP7" s="24" t="s">
        <v>101</v>
      </c>
      <c r="CQ7" s="24" t="s">
        <v>101</v>
      </c>
      <c r="CR7" s="24">
        <v>56.39</v>
      </c>
      <c r="CS7" s="24">
        <v>55.67</v>
      </c>
      <c r="CT7" s="24">
        <v>55.27</v>
      </c>
      <c r="CU7" s="24">
        <v>48.96</v>
      </c>
      <c r="CV7" s="24">
        <v>50.69</v>
      </c>
      <c r="CW7" s="24">
        <v>60.13</v>
      </c>
      <c r="CX7" s="24">
        <v>94.76</v>
      </c>
      <c r="CY7" s="24">
        <v>95.07</v>
      </c>
      <c r="CZ7" s="24">
        <v>95.38</v>
      </c>
      <c r="DA7" s="24">
        <v>95.67</v>
      </c>
      <c r="DB7" s="24">
        <v>95.83</v>
      </c>
      <c r="DC7" s="24">
        <v>91.45</v>
      </c>
      <c r="DD7" s="24">
        <v>91</v>
      </c>
      <c r="DE7" s="24">
        <v>88.12</v>
      </c>
      <c r="DF7" s="24">
        <v>87.38</v>
      </c>
      <c r="DG7" s="24">
        <v>83.85</v>
      </c>
      <c r="DH7" s="24">
        <v>96</v>
      </c>
      <c r="DI7" s="24">
        <v>5.7</v>
      </c>
      <c r="DJ7" s="24">
        <v>8.51</v>
      </c>
      <c r="DK7" s="24">
        <v>11.26</v>
      </c>
      <c r="DL7" s="24">
        <v>14.08</v>
      </c>
      <c r="DM7" s="24">
        <v>16.899999999999999</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0.75</v>
      </c>
      <c r="EF7" s="24">
        <v>0.93</v>
      </c>
      <c r="EG7" s="24">
        <v>0.66</v>
      </c>
      <c r="EH7" s="24">
        <v>0.05</v>
      </c>
      <c r="EI7" s="24">
        <v>0</v>
      </c>
      <c r="EJ7" s="24">
        <v>0.09</v>
      </c>
      <c r="EK7" s="24">
        <v>0.25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2026-02-19T06:26:09Z</cp:lastPrinted>
  <dcterms:created xsi:type="dcterms:W3CDTF">2025-12-23T06:02:13Z</dcterms:created>
  <dcterms:modified xsi:type="dcterms:W3CDTF">2026-02-19T06:26:10Z</dcterms:modified>
  <cp:category/>
</cp:coreProperties>
</file>