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0B2E8240-D97B-40C8-937B-53CC453513D3}" xr6:coauthVersionLast="47" xr6:coauthVersionMax="47" xr10:uidLastSave="{00000000-0000-0000-0000-000000000000}"/>
  <workbookProtection workbookAlgorithmName="SHA-512" workbookHashValue="M6JBFizSq/yTAZXoHYHbN1wv1QhCrEzmcxJSXCoSTuZ5H0fTGsvXfm7IDfXXKpF7Wr5V1wovbD9GM1e6WJnemA==" workbookSaltValue="rOwJnn+eRTUEw5vQMkNNZw=="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P10" i="4"/>
  <c r="W8" i="4"/>
</calcChain>
</file>

<file path=xl/sharedStrings.xml><?xml version="1.0" encoding="utf-8"?>
<sst xmlns="http://schemas.openxmlformats.org/spreadsheetml/2006/main" count="237" uniqueCount="115">
  <si>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</si>
  <si>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</si>
  <si>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</si>
  <si>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</si>
  <si>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</si>
  <si>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</si>
  <si>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</si>
  <si>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</si>
  <si>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</si>
  <si>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</si>
  <si>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</si>
  <si>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</si>
  <si>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</si>
  <si>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</si>
  <si>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</si>
  <si>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</si>
  <si>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</si>
  <si>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</si>
  <si>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</si>
  <si>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</si>
  <si>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</si>
  <si>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</si>
  <si>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</si>
  <si>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</si>
  <si>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</si>
  <si>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</si>
  <si>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</si>
  <si>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</si>
  <si>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</si>
  <si>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</si>
  <si>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</si>
  <si>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</si>
  <si>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</si>
  <si>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</si>
  <si>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</si>
  <si>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</si>
  <si>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</si>
  <si>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</si>
  <si>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</si>
  <si>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</si>
  <si>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</si>
  <si>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</si>
  <si>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</si>
  <si>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</si>
  <si>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</si>
  <si>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</si>
  <si>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</si>
  <si>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</si>
  <si>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</si>
  <si>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</si>
  <si>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</si>
  <si>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</si>
  <si>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</si>
  <si>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</si>
  <si>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</si>
  <si>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</si>
  <si>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</si>
  <si>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</si>
  <si>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</si>
  <si>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</si>
  <si>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</si>
  <si>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</si>
  <si>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</si>
  <si>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</si>
  <si>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</si>
  <si>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</si>
  <si>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</si>
  <si>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</si>
  <si>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</si>
  <si>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</si>
  <si>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</si>
  <si>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</si>
  <si>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</si>
  <si>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</si>
  <si>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</si>
  <si>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</si>
  <si>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</si>
  <si>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</si>
  <si>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</si>
  <si>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</si>
  <si>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</si>
  <si>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</si>
  <si>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</si>
  <si>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</si>
  <si>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</si>
  <si>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</si>
  <si>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</si>
  <si>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</si>
  <si>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</si>
  <si>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</si>
  <si>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</si>
  <si>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</si>
  <si>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</si>
  <si>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</si>
  <si>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</si>
  <si>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</si>
  <si>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大治町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</si>
  <si>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</si>
  <si>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</si>
  <si>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</si>
  <si>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</si>
  <si>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</si>
  <si>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</si>
  <si>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</si>
  <si>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</si>
  <si>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</si>
  <si>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</si>
  <si>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</si>
  <si>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</si>
  <si>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</si>
  <si>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</si>
  <si>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</si>
  <si>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本町は、所属する日光川下流流域下水道の流域市町を除く県内他団体と比較して事業着手からの年数が浅く、未だ管渠敷設のための投資段階であるため、管渠整備に伴い順次供用開始区域の拡大を図るとともに、未接続世帯に対する啓発活動や広報等を通じて接続率の上昇に努める。
　さらに、整備面においても引き続き低コストの技術の採用による費用削減を図り、また、人口密度の高い区域を優先的に整備を行うことで普及率を高めるとともに、水洗化率の向上・経営の健全化・効率化を目指す。
　また、老朽化対策に向けた取り組みとして、ストックマネジメント計画に基づき、今後必要な調査・改築等を実施し、施設の長寿命化を図る。
</t>
    <rPh sb="5" eb="7">
      <t>ショゾク</t>
    </rPh>
    <rPh sb="50" eb="51">
      <t>イマ</t>
    </rPh>
    <rPh sb="70" eb="72">
      <t>カンキョ</t>
    </rPh>
    <rPh sb="72" eb="74">
      <t>セイビ</t>
    </rPh>
    <rPh sb="75" eb="76">
      <t>トモナ</t>
    </rPh>
    <rPh sb="77" eb="79">
      <t>ジュンジ</t>
    </rPh>
    <rPh sb="164" eb="165">
      <t>ハカ</t>
    </rPh>
    <rPh sb="187" eb="188">
      <t>オコナ</t>
    </rPh>
    <phoneticPr fontId="4"/>
  </si>
  <si>
    <t xml:space="preserve">本町の下水道事業は、県内他自治体と比較して供用開始時期が比較的新しく、現在も整備事業が進行している段階にあり、整備にかかる費用の主な財源として企業債を毎年度発行していることから④企業債残高対事業規模比率は高い水準で推移している。一方で、各年度において、当年度純利益を継続的に計上していることにより、②累積欠損金比率については、令和５年度から０％を維持している。
　①経常収支比率については、100％以上ではあるものの、他自治体と比較して大きく下回っており、また⑤経費回収率については100％を下回っている。これらは、当町が現段階で下水道の未普及区域の解消に向けた投資が集中する時期であることや、⑧水洗化率の低さからも読み取れるとおり下水道に接続している人口の伸び悩みが原因であり、今後さらなる接続率の向上に向けて普及促進につながる活動を行う必要がある。
⑥汚水処理原価についても同様である。なお、汚水処理費については、日光川下流流域下水道として一律の金額が設定されているため、本町独自の要因とはならない。
</t>
    <rPh sb="308" eb="309">
      <t>ヨ</t>
    </rPh>
    <rPh sb="310" eb="311">
      <t>ト</t>
    </rPh>
    <phoneticPr fontId="4"/>
  </si>
  <si>
    <r>
      <t>　本町は、事業開始が近年であり管</t>
    </r>
    <r>
      <rPr>
        <sz val="11"/>
        <rFont val="ＭＳ ゴシック"/>
        <family val="3"/>
        <charset val="128"/>
      </rPr>
      <t>渠布設</t>
    </r>
    <r>
      <rPr>
        <sz val="11"/>
        <color theme="1"/>
        <rFont val="ＭＳ ゴシック"/>
        <family val="3"/>
        <charset val="128"/>
      </rPr>
      <t>からの経過年数も浅いため現時点では老朽化対策による管渠の改善等の事業は実施していないが、調査の結果、一部管渠に補修・改築が望ましい箇所が発見されたため、令和６年度に管渠改築工事を実施した。今後もストックマネジメント計画に基づき、管更生工事を段階的かつ計画的に実施していく予定である。</t>
    </r>
    <rPh sb="17" eb="19">
      <t>フセツ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</si>
</sst>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E8-4EFD-AD01-C24C8FAD233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0.05</c:v>
                </c:pt>
                <c:pt idx="2" formatCode="#,##0.00;&quot;△&quot;#,##0.00">
                  <c:v>0</c:v>
                </c:pt>
                <c:pt idx="3">
                  <c:v>0.06</c:v>
                </c:pt>
                <c:pt idx="4">
                  <c:v>7.0000000000000007E-2</c:v>
                </c:pt>
              </c:numCache>
            </c:numRef>
          </c:val>
          <c:smooth val="0"/>
          <c:extLst>
            <c:ext xmlns:c16="http://schemas.microsoft.com/office/drawing/2014/chart" uri="{C3380CC4-5D6E-409C-BE32-E72D297353CC}">
              <c16:uniqueId val="{00000001-2CE8-4EFD-AD01-C24C8FAD233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3B-460C-B6A9-BB0B727D6A9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44.35</c:v>
                </c:pt>
                <c:pt idx="1">
                  <c:v>45.46</c:v>
                </c:pt>
                <c:pt idx="2">
                  <c:v>0</c:v>
                </c:pt>
                <c:pt idx="3">
                  <c:v>48</c:v>
                </c:pt>
                <c:pt idx="4">
                  <c:v>46.92</c:v>
                </c:pt>
              </c:numCache>
            </c:numRef>
          </c:val>
          <c:smooth val="0"/>
          <c:extLst>
            <c:ext xmlns:c16="http://schemas.microsoft.com/office/drawing/2014/chart" uri="{C3380CC4-5D6E-409C-BE32-E72D297353CC}">
              <c16:uniqueId val="{00000001-D03B-460C-B6A9-BB0B727D6A9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51.57</c:v>
                </c:pt>
                <c:pt idx="1">
                  <c:v>51.51</c:v>
                </c:pt>
                <c:pt idx="2">
                  <c:v>47.2</c:v>
                </c:pt>
                <c:pt idx="3">
                  <c:v>46.66</c:v>
                </c:pt>
                <c:pt idx="4">
                  <c:v>61.49</c:v>
                </c:pt>
              </c:numCache>
            </c:numRef>
          </c:val>
          <c:extLst>
            <c:ext xmlns:c16="http://schemas.microsoft.com/office/drawing/2014/chart" uri="{C3380CC4-5D6E-409C-BE32-E72D297353CC}">
              <c16:uniqueId val="{00000000-8BFF-4C80-965C-9B162D272C3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63.65</c:v>
                </c:pt>
                <c:pt idx="1">
                  <c:v>62.48</c:v>
                </c:pt>
                <c:pt idx="2">
                  <c:v>73.37</c:v>
                </c:pt>
                <c:pt idx="3">
                  <c:v>58.16</c:v>
                </c:pt>
                <c:pt idx="4">
                  <c:v>78.69</c:v>
                </c:pt>
              </c:numCache>
            </c:numRef>
          </c:val>
          <c:smooth val="0"/>
          <c:extLst>
            <c:ext xmlns:c16="http://schemas.microsoft.com/office/drawing/2014/chart" uri="{C3380CC4-5D6E-409C-BE32-E72D297353CC}">
              <c16:uniqueId val="{00000001-8BFF-4C80-965C-9B162D272C3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101.33</c:v>
                </c:pt>
                <c:pt idx="1">
                  <c:v>109.01</c:v>
                </c:pt>
                <c:pt idx="2">
                  <c:v>107.11</c:v>
                </c:pt>
                <c:pt idx="3">
                  <c:v>104.58</c:v>
                </c:pt>
                <c:pt idx="4">
                  <c:v>101.7</c:v>
                </c:pt>
              </c:numCache>
            </c:numRef>
          </c:val>
          <c:extLst>
            <c:ext xmlns:c16="http://schemas.microsoft.com/office/drawing/2014/chart" uri="{C3380CC4-5D6E-409C-BE32-E72D297353CC}">
              <c16:uniqueId val="{00000000-9884-4AB0-A945-FB08908A5F0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105.2</c:v>
                </c:pt>
                <c:pt idx="1">
                  <c:v>102.6</c:v>
                </c:pt>
                <c:pt idx="2">
                  <c:v>110.56</c:v>
                </c:pt>
                <c:pt idx="3">
                  <c:v>106.57</c:v>
                </c:pt>
                <c:pt idx="4">
                  <c:v>112.88</c:v>
                </c:pt>
              </c:numCache>
            </c:numRef>
          </c:val>
          <c:smooth val="0"/>
          <c:extLst>
            <c:ext xmlns:c16="http://schemas.microsoft.com/office/drawing/2014/chart" uri="{C3380CC4-5D6E-409C-BE32-E72D297353CC}">
              <c16:uniqueId val="{00000001-9884-4AB0-A945-FB08908A5F0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2.23</c:v>
                </c:pt>
                <c:pt idx="1">
                  <c:v>4.08</c:v>
                </c:pt>
                <c:pt idx="2">
                  <c:v>5.99</c:v>
                </c:pt>
                <c:pt idx="3">
                  <c:v>7.82</c:v>
                </c:pt>
                <c:pt idx="4">
                  <c:v>9.7200000000000006</c:v>
                </c:pt>
              </c:numCache>
            </c:numRef>
          </c:val>
          <c:extLst>
            <c:ext xmlns:c16="http://schemas.microsoft.com/office/drawing/2014/chart" uri="{C3380CC4-5D6E-409C-BE32-E72D297353CC}">
              <c16:uniqueId val="{00000000-B3E4-4283-99D5-EC8DF64A764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6.42</c:v>
                </c:pt>
                <c:pt idx="1">
                  <c:v>8.2799999999999994</c:v>
                </c:pt>
                <c:pt idx="2">
                  <c:v>8.0500000000000007</c:v>
                </c:pt>
                <c:pt idx="3">
                  <c:v>11.93</c:v>
                </c:pt>
                <c:pt idx="4">
                  <c:v>12.69</c:v>
                </c:pt>
              </c:numCache>
            </c:numRef>
          </c:val>
          <c:smooth val="0"/>
          <c:extLst>
            <c:ext xmlns:c16="http://schemas.microsoft.com/office/drawing/2014/chart" uri="{C3380CC4-5D6E-409C-BE32-E72D297353CC}">
              <c16:uniqueId val="{00000001-B3E4-4283-99D5-EC8DF64A764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B3-4B54-B66F-2CD1396E341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0.05</c:v>
                </c:pt>
                <c:pt idx="4" formatCode="#,##0.00;&quot;△&quot;#,##0.00;&quot;-&quot;">
                  <c:v>0.02</c:v>
                </c:pt>
              </c:numCache>
            </c:numRef>
          </c:val>
          <c:smooth val="0"/>
          <c:extLst>
            <c:ext xmlns:c16="http://schemas.microsoft.com/office/drawing/2014/chart" uri="{C3380CC4-5D6E-409C-BE32-E72D297353CC}">
              <c16:uniqueId val="{00000001-7BB3-4B54-B66F-2CD1396E341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158.35</c:v>
                </c:pt>
                <c:pt idx="1">
                  <c:v>72.64</c:v>
                </c:pt>
                <c:pt idx="2">
                  <c:v>12.29</c:v>
                </c:pt>
                <c:pt idx="3" formatCode="#,##0.00;&quot;△&quot;#,##0.00">
                  <c:v>0</c:v>
                </c:pt>
                <c:pt idx="4" formatCode="#,##0.00;&quot;△&quot;#,##0.00">
                  <c:v>0</c:v>
                </c:pt>
              </c:numCache>
            </c:numRef>
          </c:val>
          <c:extLst>
            <c:ext xmlns:c16="http://schemas.microsoft.com/office/drawing/2014/chart" uri="{C3380CC4-5D6E-409C-BE32-E72D297353CC}">
              <c16:uniqueId val="{00000000-9BA0-4F86-9F03-DFDB942A1E2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47.88</c:v>
                </c:pt>
                <c:pt idx="1">
                  <c:v>55.31</c:v>
                </c:pt>
                <c:pt idx="2">
                  <c:v>1.34</c:v>
                </c:pt>
                <c:pt idx="3">
                  <c:v>15.09</c:v>
                </c:pt>
                <c:pt idx="4" formatCode="#,##0.00;&quot;△&quot;#,##0.00">
                  <c:v>0</c:v>
                </c:pt>
              </c:numCache>
            </c:numRef>
          </c:val>
          <c:smooth val="0"/>
          <c:extLst>
            <c:ext xmlns:c16="http://schemas.microsoft.com/office/drawing/2014/chart" uri="{C3380CC4-5D6E-409C-BE32-E72D297353CC}">
              <c16:uniqueId val="{00000001-9BA0-4F86-9F03-DFDB942A1E2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170.98</c:v>
                </c:pt>
                <c:pt idx="1">
                  <c:v>139.33000000000001</c:v>
                </c:pt>
                <c:pt idx="2">
                  <c:v>133.01</c:v>
                </c:pt>
                <c:pt idx="3">
                  <c:v>132.86000000000001</c:v>
                </c:pt>
                <c:pt idx="4">
                  <c:v>129.62</c:v>
                </c:pt>
              </c:numCache>
            </c:numRef>
          </c:val>
          <c:extLst>
            <c:ext xmlns:c16="http://schemas.microsoft.com/office/drawing/2014/chart" uri="{C3380CC4-5D6E-409C-BE32-E72D297353CC}">
              <c16:uniqueId val="{00000000-72CD-437B-B96F-327210DECCC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151.49</c:v>
                </c:pt>
                <c:pt idx="1">
                  <c:v>123.63</c:v>
                </c:pt>
                <c:pt idx="2">
                  <c:v>228</c:v>
                </c:pt>
                <c:pt idx="3">
                  <c:v>124.73</c:v>
                </c:pt>
                <c:pt idx="4">
                  <c:v>75.33</c:v>
                </c:pt>
              </c:numCache>
            </c:numRef>
          </c:val>
          <c:smooth val="0"/>
          <c:extLst>
            <c:ext xmlns:c16="http://schemas.microsoft.com/office/drawing/2014/chart" uri="{C3380CC4-5D6E-409C-BE32-E72D297353CC}">
              <c16:uniqueId val="{00000001-72CD-437B-B96F-327210DECCC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3387.51</c:v>
                </c:pt>
                <c:pt idx="1">
                  <c:v>3728.5</c:v>
                </c:pt>
                <c:pt idx="2">
                  <c:v>3964.87</c:v>
                </c:pt>
                <c:pt idx="3">
                  <c:v>4051.91</c:v>
                </c:pt>
                <c:pt idx="4">
                  <c:v>3689.43</c:v>
                </c:pt>
              </c:numCache>
            </c:numRef>
          </c:val>
          <c:extLst>
            <c:ext xmlns:c16="http://schemas.microsoft.com/office/drawing/2014/chart" uri="{C3380CC4-5D6E-409C-BE32-E72D297353CC}">
              <c16:uniqueId val="{00000000-35E6-4BD7-B5D0-22D1279DE87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2103.92</c:v>
                </c:pt>
                <c:pt idx="1">
                  <c:v>2411.29</c:v>
                </c:pt>
                <c:pt idx="2">
                  <c:v>1660.47</c:v>
                </c:pt>
                <c:pt idx="3">
                  <c:v>3640.95</c:v>
                </c:pt>
                <c:pt idx="4">
                  <c:v>1382.02</c:v>
                </c:pt>
              </c:numCache>
            </c:numRef>
          </c:val>
          <c:smooth val="0"/>
          <c:extLst>
            <c:ext xmlns:c16="http://schemas.microsoft.com/office/drawing/2014/chart" uri="{C3380CC4-5D6E-409C-BE32-E72D297353CC}">
              <c16:uniqueId val="{00000001-35E6-4BD7-B5D0-22D1279DE87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44.84</c:v>
                </c:pt>
                <c:pt idx="1">
                  <c:v>50.43</c:v>
                </c:pt>
                <c:pt idx="2">
                  <c:v>51.46</c:v>
                </c:pt>
                <c:pt idx="3">
                  <c:v>52.82</c:v>
                </c:pt>
                <c:pt idx="4">
                  <c:v>46.66</c:v>
                </c:pt>
              </c:numCache>
            </c:numRef>
          </c:val>
          <c:extLst>
            <c:ext xmlns:c16="http://schemas.microsoft.com/office/drawing/2014/chart" uri="{C3380CC4-5D6E-409C-BE32-E72D297353CC}">
              <c16:uniqueId val="{00000000-0989-4AC7-9C63-A14F2C1FEDC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83.47</c:v>
                </c:pt>
                <c:pt idx="1">
                  <c:v>79.77</c:v>
                </c:pt>
                <c:pt idx="2">
                  <c:v>78.319999999999993</c:v>
                </c:pt>
                <c:pt idx="3">
                  <c:v>83.1</c:v>
                </c:pt>
                <c:pt idx="4">
                  <c:v>73.77</c:v>
                </c:pt>
              </c:numCache>
            </c:numRef>
          </c:val>
          <c:smooth val="0"/>
          <c:extLst>
            <c:ext xmlns:c16="http://schemas.microsoft.com/office/drawing/2014/chart" uri="{C3380CC4-5D6E-409C-BE32-E72D297353CC}">
              <c16:uniqueId val="{00000001-0989-4AC7-9C63-A14F2C1FEDC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297.94</c:v>
                </c:pt>
                <c:pt idx="1">
                  <c:v>265.20999999999998</c:v>
                </c:pt>
                <c:pt idx="2">
                  <c:v>258.33</c:v>
                </c:pt>
                <c:pt idx="3">
                  <c:v>253.52</c:v>
                </c:pt>
                <c:pt idx="4">
                  <c:v>283.41000000000003</c:v>
                </c:pt>
              </c:numCache>
            </c:numRef>
          </c:val>
          <c:extLst>
            <c:ext xmlns:c16="http://schemas.microsoft.com/office/drawing/2014/chart" uri="{C3380CC4-5D6E-409C-BE32-E72D297353CC}">
              <c16:uniqueId val="{00000000-2FDB-4BB1-AD27-CBFCA4F3CF6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171.43</c:v>
                </c:pt>
                <c:pt idx="1">
                  <c:v>181.45</c:v>
                </c:pt>
                <c:pt idx="2">
                  <c:v>134.15</c:v>
                </c:pt>
                <c:pt idx="3">
                  <c:v>195.4</c:v>
                </c:pt>
                <c:pt idx="4">
                  <c:v>177.17</c:v>
                </c:pt>
              </c:numCache>
            </c:numRef>
          </c:val>
          <c:smooth val="0"/>
          <c:extLst>
            <c:ext xmlns:c16="http://schemas.microsoft.com/office/drawing/2014/chart" uri="{C3380CC4-5D6E-409C-BE32-E72D297353CC}">
              <c16:uniqueId val="{00000001-2FDB-4BB1-AD27-CBFCA4F3CF6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大治町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Cb2</v>
      </c>
      <c r="X8" s="39"/>
      <c r="Y8" s="39"/>
      <c r="Z8" s="39"/>
      <c r="AA8" s="39"/>
      <c r="AB8" s="39"/>
      <c r="AC8" s="39"/>
      <c r="AD8" s="40" t="str">
        <f>データ!$M$6</f>
        <v>非設置</v>
      </c>
      <c r="AE8" s="40"/>
      <c r="AF8" s="40"/>
      <c r="AG8" s="40"/>
      <c r="AH8" s="40"/>
      <c r="AI8" s="40"/>
      <c r="AJ8" s="40"/>
      <c r="AK8" s="3"/>
      <c r="AL8" s="41">
        <f>データ!S6</f>
        <v>33566</v>
      </c>
      <c r="AM8" s="41"/>
      <c r="AN8" s="41"/>
      <c r="AO8" s="41"/>
      <c r="AP8" s="41"/>
      <c r="AQ8" s="41"/>
      <c r="AR8" s="41"/>
      <c r="AS8" s="41"/>
      <c r="AT8" s="34">
        <f>データ!T6</f>
        <v>6.59</v>
      </c>
      <c r="AU8" s="34"/>
      <c r="AV8" s="34"/>
      <c r="AW8" s="34"/>
      <c r="AX8" s="34"/>
      <c r="AY8" s="34"/>
      <c r="AZ8" s="34"/>
      <c r="BA8" s="34"/>
      <c r="BB8" s="34">
        <f>データ!U6</f>
        <v>5093.47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40.24</v>
      </c>
      <c r="J10" s="34"/>
      <c r="K10" s="34"/>
      <c r="L10" s="34"/>
      <c r="M10" s="34"/>
      <c r="N10" s="34"/>
      <c r="O10" s="34"/>
      <c r="P10" s="34">
        <f>データ!P6</f>
        <v>26.25</v>
      </c>
      <c r="Q10" s="34"/>
      <c r="R10" s="34"/>
      <c r="S10" s="34"/>
      <c r="T10" s="34"/>
      <c r="U10" s="34"/>
      <c r="V10" s="34"/>
      <c r="W10" s="34">
        <f>データ!Q6</f>
        <v>89.96</v>
      </c>
      <c r="X10" s="34"/>
      <c r="Y10" s="34"/>
      <c r="Z10" s="34"/>
      <c r="AA10" s="34"/>
      <c r="AB10" s="34"/>
      <c r="AC10" s="34"/>
      <c r="AD10" s="41">
        <f>データ!R6</f>
        <v>2420</v>
      </c>
      <c r="AE10" s="41"/>
      <c r="AF10" s="41"/>
      <c r="AG10" s="41"/>
      <c r="AH10" s="41"/>
      <c r="AI10" s="41"/>
      <c r="AJ10" s="41"/>
      <c r="AK10" s="2"/>
      <c r="AL10" s="41">
        <f>データ!V6</f>
        <v>8814</v>
      </c>
      <c r="AM10" s="41"/>
      <c r="AN10" s="41"/>
      <c r="AO10" s="41"/>
      <c r="AP10" s="41"/>
      <c r="AQ10" s="41"/>
      <c r="AR10" s="41"/>
      <c r="AS10" s="41"/>
      <c r="AT10" s="34">
        <f>データ!W6</f>
        <v>1.23</v>
      </c>
      <c r="AU10" s="34"/>
      <c r="AV10" s="34"/>
      <c r="AW10" s="34"/>
      <c r="AX10" s="34"/>
      <c r="AY10" s="34"/>
      <c r="AZ10" s="34"/>
      <c r="BA10" s="34"/>
      <c r="BB10" s="34">
        <f>データ!X6</f>
        <v>7165.85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112</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Lu2PHRWpd7wibvJV8OQ6AbVzQzm+WmNGakZWRPbYydL4olpi94aBW+zP5b+nijrWFqOsfNpAMZeDu0DtQOJ5Q==" saltValue="xFjK+G02EY+jCOTr/wbr5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234249</v>
      </c>
      <c r="D6" s="19">
        <f t="shared" si="3"/>
        <v>46</v>
      </c>
      <c r="E6" s="19">
        <f t="shared" si="3"/>
        <v>17</v>
      </c>
      <c r="F6" s="19">
        <f t="shared" si="3"/>
        <v>1</v>
      </c>
      <c r="G6" s="19">
        <f t="shared" si="3"/>
        <v>0</v>
      </c>
      <c r="H6" s="19" t="str">
        <f t="shared" si="3"/>
        <v>愛知県　大治町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40.24</v>
      </c>
      <c r="P6" s="20">
        <f t="shared" si="3"/>
        <v>26.25</v>
      </c>
      <c r="Q6" s="20">
        <f t="shared" si="3"/>
        <v>89.96</v>
      </c>
      <c r="R6" s="20">
        <f t="shared" si="3"/>
        <v>2420</v>
      </c>
      <c r="S6" s="20">
        <f t="shared" si="3"/>
        <v>33566</v>
      </c>
      <c r="T6" s="20">
        <f t="shared" si="3"/>
        <v>6.59</v>
      </c>
      <c r="U6" s="20">
        <f t="shared" si="3"/>
        <v>5093.47</v>
      </c>
      <c r="V6" s="20">
        <f t="shared" si="3"/>
        <v>8814</v>
      </c>
      <c r="W6" s="20">
        <f t="shared" si="3"/>
        <v>1.23</v>
      </c>
      <c r="X6" s="20">
        <f t="shared" si="3"/>
        <v>7165.85</v>
      </c>
      <c r="Y6" s="21">
        <f>IF(Y7="",NA(),Y7)</f>
        <v>101.33</v>
      </c>
      <c r="Z6" s="21">
        <f t="shared" ref="Z6:AH6" si="4">IF(Z7="",NA(),Z7)</f>
        <v>109.01</v>
      </c>
      <c r="AA6" s="21">
        <f t="shared" si="4"/>
        <v>107.11</v>
      </c>
      <c r="AB6" s="21">
        <f t="shared" si="4"/>
        <v>104.58</v>
      </c>
      <c r="AC6" s="21">
        <f t="shared" si="4"/>
        <v>101.7</v>
      </c>
      <c r="AD6" s="21">
        <f t="shared" si="4"/>
        <v>105.2</v>
      </c>
      <c r="AE6" s="21">
        <f t="shared" si="4"/>
        <v>102.6</v>
      </c>
      <c r="AF6" s="21">
        <f t="shared" si="4"/>
        <v>110.56</v>
      </c>
      <c r="AG6" s="21">
        <f t="shared" si="4"/>
        <v>106.57</v>
      </c>
      <c r="AH6" s="21">
        <f t="shared" si="4"/>
        <v>112.88</v>
      </c>
      <c r="AI6" s="20" t="str">
        <f>IF(AI7="","",IF(AI7="-","【-】","【"&amp;SUBSTITUTE(TEXT(AI7,"#,##0.00"),"-","△")&amp;"】"))</f>
        <v>【105.36】</v>
      </c>
      <c r="AJ6" s="21">
        <f>IF(AJ7="",NA(),AJ7)</f>
        <v>158.35</v>
      </c>
      <c r="AK6" s="21">
        <f t="shared" ref="AK6:AS6" si="5">IF(AK7="",NA(),AK7)</f>
        <v>72.64</v>
      </c>
      <c r="AL6" s="21">
        <f t="shared" si="5"/>
        <v>12.29</v>
      </c>
      <c r="AM6" s="20">
        <f t="shared" si="5"/>
        <v>0</v>
      </c>
      <c r="AN6" s="20">
        <f t="shared" si="5"/>
        <v>0</v>
      </c>
      <c r="AO6" s="21">
        <f t="shared" si="5"/>
        <v>47.88</v>
      </c>
      <c r="AP6" s="21">
        <f t="shared" si="5"/>
        <v>55.31</v>
      </c>
      <c r="AQ6" s="21">
        <f t="shared" si="5"/>
        <v>1.34</v>
      </c>
      <c r="AR6" s="21">
        <f t="shared" si="5"/>
        <v>15.09</v>
      </c>
      <c r="AS6" s="20">
        <f t="shared" si="5"/>
        <v>0</v>
      </c>
      <c r="AT6" s="20" t="str">
        <f>IF(AT7="","",IF(AT7="-","【-】","【"&amp;SUBSTITUTE(TEXT(AT7,"#,##0.00"),"-","△")&amp;"】"))</f>
        <v>【3.12】</v>
      </c>
      <c r="AU6" s="21">
        <f>IF(AU7="",NA(),AU7)</f>
        <v>170.98</v>
      </c>
      <c r="AV6" s="21">
        <f t="shared" ref="AV6:BD6" si="6">IF(AV7="",NA(),AV7)</f>
        <v>139.33000000000001</v>
      </c>
      <c r="AW6" s="21">
        <f t="shared" si="6"/>
        <v>133.01</v>
      </c>
      <c r="AX6" s="21">
        <f t="shared" si="6"/>
        <v>132.86000000000001</v>
      </c>
      <c r="AY6" s="21">
        <f t="shared" si="6"/>
        <v>129.62</v>
      </c>
      <c r="AZ6" s="21">
        <f t="shared" si="6"/>
        <v>151.49</v>
      </c>
      <c r="BA6" s="21">
        <f t="shared" si="6"/>
        <v>123.63</v>
      </c>
      <c r="BB6" s="21">
        <f t="shared" si="6"/>
        <v>228</v>
      </c>
      <c r="BC6" s="21">
        <f t="shared" si="6"/>
        <v>124.73</v>
      </c>
      <c r="BD6" s="21">
        <f t="shared" si="6"/>
        <v>75.33</v>
      </c>
      <c r="BE6" s="20" t="str">
        <f>IF(BE7="","",IF(BE7="-","【-】","【"&amp;SUBSTITUTE(TEXT(BE7,"#,##0.00"),"-","△")&amp;"】"))</f>
        <v>【82.75】</v>
      </c>
      <c r="BF6" s="21">
        <f>IF(BF7="",NA(),BF7)</f>
        <v>3387.51</v>
      </c>
      <c r="BG6" s="21">
        <f t="shared" ref="BG6:BO6" si="7">IF(BG7="",NA(),BG7)</f>
        <v>3728.5</v>
      </c>
      <c r="BH6" s="21">
        <f t="shared" si="7"/>
        <v>3964.87</v>
      </c>
      <c r="BI6" s="21">
        <f t="shared" si="7"/>
        <v>4051.91</v>
      </c>
      <c r="BJ6" s="21">
        <f t="shared" si="7"/>
        <v>3689.43</v>
      </c>
      <c r="BK6" s="21">
        <f t="shared" si="7"/>
        <v>2103.92</v>
      </c>
      <c r="BL6" s="21">
        <f t="shared" si="7"/>
        <v>2411.29</v>
      </c>
      <c r="BM6" s="21">
        <f t="shared" si="7"/>
        <v>1660.47</v>
      </c>
      <c r="BN6" s="21">
        <f t="shared" si="7"/>
        <v>3640.95</v>
      </c>
      <c r="BO6" s="21">
        <f t="shared" si="7"/>
        <v>1382.02</v>
      </c>
      <c r="BP6" s="20" t="str">
        <f>IF(BP7="","",IF(BP7="-","【-】","【"&amp;SUBSTITUTE(TEXT(BP7,"#,##0.00"),"-","△")&amp;"】"))</f>
        <v>【602.56】</v>
      </c>
      <c r="BQ6" s="21">
        <f>IF(BQ7="",NA(),BQ7)</f>
        <v>44.84</v>
      </c>
      <c r="BR6" s="21">
        <f t="shared" ref="BR6:BZ6" si="8">IF(BR7="",NA(),BR7)</f>
        <v>50.43</v>
      </c>
      <c r="BS6" s="21">
        <f t="shared" si="8"/>
        <v>51.46</v>
      </c>
      <c r="BT6" s="21">
        <f t="shared" si="8"/>
        <v>52.82</v>
      </c>
      <c r="BU6" s="21">
        <f t="shared" si="8"/>
        <v>46.66</v>
      </c>
      <c r="BV6" s="21">
        <f t="shared" si="8"/>
        <v>83.47</v>
      </c>
      <c r="BW6" s="21">
        <f t="shared" si="8"/>
        <v>79.77</v>
      </c>
      <c r="BX6" s="21">
        <f t="shared" si="8"/>
        <v>78.319999999999993</v>
      </c>
      <c r="BY6" s="21">
        <f t="shared" si="8"/>
        <v>83.1</v>
      </c>
      <c r="BZ6" s="21">
        <f t="shared" si="8"/>
        <v>73.77</v>
      </c>
      <c r="CA6" s="20" t="str">
        <f>IF(CA7="","",IF(CA7="-","【-】","【"&amp;SUBSTITUTE(TEXT(CA7,"#,##0.00"),"-","△")&amp;"】"))</f>
        <v>【97.94】</v>
      </c>
      <c r="CB6" s="21">
        <f>IF(CB7="",NA(),CB7)</f>
        <v>297.94</v>
      </c>
      <c r="CC6" s="21">
        <f t="shared" ref="CC6:CK6" si="9">IF(CC7="",NA(),CC7)</f>
        <v>265.20999999999998</v>
      </c>
      <c r="CD6" s="21">
        <f t="shared" si="9"/>
        <v>258.33</v>
      </c>
      <c r="CE6" s="21">
        <f t="shared" si="9"/>
        <v>253.52</v>
      </c>
      <c r="CF6" s="21">
        <f t="shared" si="9"/>
        <v>283.41000000000003</v>
      </c>
      <c r="CG6" s="21">
        <f t="shared" si="9"/>
        <v>171.43</v>
      </c>
      <c r="CH6" s="21">
        <f t="shared" si="9"/>
        <v>181.45</v>
      </c>
      <c r="CI6" s="21">
        <f t="shared" si="9"/>
        <v>134.15</v>
      </c>
      <c r="CJ6" s="21">
        <f t="shared" si="9"/>
        <v>195.4</v>
      </c>
      <c r="CK6" s="21">
        <f t="shared" si="9"/>
        <v>177.17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44.35</v>
      </c>
      <c r="CS6" s="21">
        <f t="shared" si="10"/>
        <v>45.46</v>
      </c>
      <c r="CT6" s="21" t="str">
        <f t="shared" si="10"/>
        <v>-</v>
      </c>
      <c r="CU6" s="21">
        <f t="shared" si="10"/>
        <v>48</v>
      </c>
      <c r="CV6" s="21">
        <f t="shared" si="10"/>
        <v>46.92</v>
      </c>
      <c r="CW6" s="20" t="str">
        <f>IF(CW7="","",IF(CW7="-","【-】","【"&amp;SUBSTITUTE(TEXT(CW7,"#,##0.00"),"-","△")&amp;"】"))</f>
        <v>【60.13】</v>
      </c>
      <c r="CX6" s="21">
        <f>IF(CX7="",NA(),CX7)</f>
        <v>51.57</v>
      </c>
      <c r="CY6" s="21">
        <f t="shared" ref="CY6:DG6" si="11">IF(CY7="",NA(),CY7)</f>
        <v>51.51</v>
      </c>
      <c r="CZ6" s="21">
        <f t="shared" si="11"/>
        <v>47.2</v>
      </c>
      <c r="DA6" s="21">
        <f t="shared" si="11"/>
        <v>46.66</v>
      </c>
      <c r="DB6" s="21">
        <f t="shared" si="11"/>
        <v>61.49</v>
      </c>
      <c r="DC6" s="21">
        <f t="shared" si="11"/>
        <v>63.65</v>
      </c>
      <c r="DD6" s="21">
        <f t="shared" si="11"/>
        <v>62.48</v>
      </c>
      <c r="DE6" s="21">
        <f t="shared" si="11"/>
        <v>73.37</v>
      </c>
      <c r="DF6" s="21">
        <f t="shared" si="11"/>
        <v>58.16</v>
      </c>
      <c r="DG6" s="21">
        <f t="shared" si="11"/>
        <v>78.69</v>
      </c>
      <c r="DH6" s="20" t="str">
        <f>IF(DH7="","",IF(DH7="-","【-】","【"&amp;SUBSTITUTE(TEXT(DH7,"#,##0.00"),"-","△")&amp;"】"))</f>
        <v>【96.00】</v>
      </c>
      <c r="DI6" s="21">
        <f>IF(DI7="",NA(),DI7)</f>
        <v>2.23</v>
      </c>
      <c r="DJ6" s="21">
        <f t="shared" ref="DJ6:DR6" si="12">IF(DJ7="",NA(),DJ7)</f>
        <v>4.08</v>
      </c>
      <c r="DK6" s="21">
        <f t="shared" si="12"/>
        <v>5.99</v>
      </c>
      <c r="DL6" s="21">
        <f t="shared" si="12"/>
        <v>7.82</v>
      </c>
      <c r="DM6" s="21">
        <f t="shared" si="12"/>
        <v>9.7200000000000006</v>
      </c>
      <c r="DN6" s="21">
        <f t="shared" si="12"/>
        <v>6.42</v>
      </c>
      <c r="DO6" s="21">
        <f t="shared" si="12"/>
        <v>8.2799999999999994</v>
      </c>
      <c r="DP6" s="21">
        <f t="shared" si="12"/>
        <v>8.0500000000000007</v>
      </c>
      <c r="DQ6" s="21">
        <f t="shared" si="12"/>
        <v>11.93</v>
      </c>
      <c r="DR6" s="21">
        <f t="shared" si="12"/>
        <v>12.69</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0.05</v>
      </c>
      <c r="EC6" s="21">
        <f t="shared" si="13"/>
        <v>0.02</v>
      </c>
      <c r="ED6" s="20" t="str">
        <f>IF(ED7="","",IF(ED7="-","【-】","【"&amp;SUBSTITUTE(TEXT(ED7,"#,##0.00"),"-","△")&amp;"】"))</f>
        <v>【9.46】</v>
      </c>
      <c r="EE6" s="20">
        <f>IF(EE7="",NA(),EE7)</f>
        <v>0</v>
      </c>
      <c r="EF6" s="20">
        <f t="shared" ref="EF6:EN6" si="14">IF(EF7="",NA(),EF7)</f>
        <v>0</v>
      </c>
      <c r="EG6" s="20">
        <f t="shared" si="14"/>
        <v>0</v>
      </c>
      <c r="EH6" s="20">
        <f t="shared" si="14"/>
        <v>0</v>
      </c>
      <c r="EI6" s="20">
        <f t="shared" si="14"/>
        <v>0</v>
      </c>
      <c r="EJ6" s="21">
        <f t="shared" si="14"/>
        <v>0.03</v>
      </c>
      <c r="EK6" s="21">
        <f t="shared" si="14"/>
        <v>0.05</v>
      </c>
      <c r="EL6" s="20">
        <f t="shared" si="14"/>
        <v>0</v>
      </c>
      <c r="EM6" s="21">
        <f t="shared" si="14"/>
        <v>0.06</v>
      </c>
      <c r="EN6" s="21">
        <f t="shared" si="14"/>
        <v>7.0000000000000007E-2</v>
      </c>
      <c r="EO6" s="20" t="str">
        <f>IF(EO7="","",IF(EO7="-","【-】","【"&amp;SUBSTITUTE(TEXT(EO7,"#,##0.00"),"-","△")&amp;"】"))</f>
        <v>【0.19】</v>
      </c>
    </row>
    <row r="7" spans="1:148" s="22" customFormat="1" x14ac:dyDescent="0.2">
      <c r="A7" s="14"/>
      <c r="B7" s="23">
        <v>2024</v>
      </c>
      <c r="C7" s="23">
        <v>234249</v>
      </c>
      <c r="D7" s="23">
        <v>46</v>
      </c>
      <c r="E7" s="23">
        <v>17</v>
      </c>
      <c r="F7" s="23">
        <v>1</v>
      </c>
      <c r="G7" s="23">
        <v>0</v>
      </c>
      <c r="H7" s="23" t="s">
        <v>96</v>
      </c>
      <c r="I7" s="23" t="s">
        <v>97</v>
      </c>
      <c r="J7" s="23" t="s">
        <v>98</v>
      </c>
      <c r="K7" s="23" t="s">
        <v>99</v>
      </c>
      <c r="L7" s="23" t="s">
        <v>100</v>
      </c>
      <c r="M7" s="23" t="s">
        <v>101</v>
      </c>
      <c r="N7" s="24" t="s">
        <v>102</v>
      </c>
      <c r="O7" s="24">
        <v>40.24</v>
      </c>
      <c r="P7" s="24">
        <v>26.25</v>
      </c>
      <c r="Q7" s="24">
        <v>89.96</v>
      </c>
      <c r="R7" s="24">
        <v>2420</v>
      </c>
      <c r="S7" s="24">
        <v>33566</v>
      </c>
      <c r="T7" s="24">
        <v>6.59</v>
      </c>
      <c r="U7" s="24">
        <v>5093.47</v>
      </c>
      <c r="V7" s="24">
        <v>8814</v>
      </c>
      <c r="W7" s="24">
        <v>1.23</v>
      </c>
      <c r="X7" s="24">
        <v>7165.85</v>
      </c>
      <c r="Y7" s="24">
        <v>101.33</v>
      </c>
      <c r="Z7" s="24">
        <v>109.01</v>
      </c>
      <c r="AA7" s="24">
        <v>107.11</v>
      </c>
      <c r="AB7" s="24">
        <v>104.58</v>
      </c>
      <c r="AC7" s="24">
        <v>101.7</v>
      </c>
      <c r="AD7" s="24">
        <v>105.2</v>
      </c>
      <c r="AE7" s="24">
        <v>102.6</v>
      </c>
      <c r="AF7" s="24">
        <v>110.56</v>
      </c>
      <c r="AG7" s="24">
        <v>106.57</v>
      </c>
      <c r="AH7" s="24">
        <v>112.88</v>
      </c>
      <c r="AI7" s="24">
        <v>105.36</v>
      </c>
      <c r="AJ7" s="24">
        <v>158.35</v>
      </c>
      <c r="AK7" s="24">
        <v>72.64</v>
      </c>
      <c r="AL7" s="24">
        <v>12.29</v>
      </c>
      <c r="AM7" s="24">
        <v>0</v>
      </c>
      <c r="AN7" s="24">
        <v>0</v>
      </c>
      <c r="AO7" s="24">
        <v>47.88</v>
      </c>
      <c r="AP7" s="24">
        <v>55.31</v>
      </c>
      <c r="AQ7" s="24">
        <v>1.34</v>
      </c>
      <c r="AR7" s="24">
        <v>15.09</v>
      </c>
      <c r="AS7" s="24">
        <v>0</v>
      </c>
      <c r="AT7" s="24">
        <v>3.12</v>
      </c>
      <c r="AU7" s="24">
        <v>170.98</v>
      </c>
      <c r="AV7" s="24">
        <v>139.33000000000001</v>
      </c>
      <c r="AW7" s="24">
        <v>133.01</v>
      </c>
      <c r="AX7" s="24">
        <v>132.86000000000001</v>
      </c>
      <c r="AY7" s="24">
        <v>129.62</v>
      </c>
      <c r="AZ7" s="24">
        <v>151.49</v>
      </c>
      <c r="BA7" s="24">
        <v>123.63</v>
      </c>
      <c r="BB7" s="24">
        <v>228</v>
      </c>
      <c r="BC7" s="24">
        <v>124.73</v>
      </c>
      <c r="BD7" s="24">
        <v>75.33</v>
      </c>
      <c r="BE7" s="24">
        <v>82.75</v>
      </c>
      <c r="BF7" s="24">
        <v>3387.51</v>
      </c>
      <c r="BG7" s="24">
        <v>3728.5</v>
      </c>
      <c r="BH7" s="24">
        <v>3964.87</v>
      </c>
      <c r="BI7" s="24">
        <v>4051.91</v>
      </c>
      <c r="BJ7" s="24">
        <v>3689.43</v>
      </c>
      <c r="BK7" s="24">
        <v>2103.92</v>
      </c>
      <c r="BL7" s="24">
        <v>2411.29</v>
      </c>
      <c r="BM7" s="24">
        <v>1660.47</v>
      </c>
      <c r="BN7" s="24">
        <v>3640.95</v>
      </c>
      <c r="BO7" s="24">
        <v>1382.02</v>
      </c>
      <c r="BP7" s="24">
        <v>602.55999999999995</v>
      </c>
      <c r="BQ7" s="24">
        <v>44.84</v>
      </c>
      <c r="BR7" s="24">
        <v>50.43</v>
      </c>
      <c r="BS7" s="24">
        <v>51.46</v>
      </c>
      <c r="BT7" s="24">
        <v>52.82</v>
      </c>
      <c r="BU7" s="24">
        <v>46.66</v>
      </c>
      <c r="BV7" s="24">
        <v>83.47</v>
      </c>
      <c r="BW7" s="24">
        <v>79.77</v>
      </c>
      <c r="BX7" s="24">
        <v>78.319999999999993</v>
      </c>
      <c r="BY7" s="24">
        <v>83.1</v>
      </c>
      <c r="BZ7" s="24">
        <v>73.77</v>
      </c>
      <c r="CA7" s="24">
        <v>97.94</v>
      </c>
      <c r="CB7" s="24">
        <v>297.94</v>
      </c>
      <c r="CC7" s="24">
        <v>265.20999999999998</v>
      </c>
      <c r="CD7" s="24">
        <v>258.33</v>
      </c>
      <c r="CE7" s="24">
        <v>253.52</v>
      </c>
      <c r="CF7" s="24">
        <v>283.41000000000003</v>
      </c>
      <c r="CG7" s="24">
        <v>171.43</v>
      </c>
      <c r="CH7" s="24">
        <v>181.45</v>
      </c>
      <c r="CI7" s="24">
        <v>134.15</v>
      </c>
      <c r="CJ7" s="24">
        <v>195.4</v>
      </c>
      <c r="CK7" s="24">
        <v>177.17</v>
      </c>
      <c r="CL7" s="24">
        <v>140.97999999999999</v>
      </c>
      <c r="CM7" s="24" t="s">
        <v>102</v>
      </c>
      <c r="CN7" s="24" t="s">
        <v>102</v>
      </c>
      <c r="CO7" s="24" t="s">
        <v>102</v>
      </c>
      <c r="CP7" s="24" t="s">
        <v>102</v>
      </c>
      <c r="CQ7" s="24" t="s">
        <v>102</v>
      </c>
      <c r="CR7" s="24">
        <v>44.35</v>
      </c>
      <c r="CS7" s="24">
        <v>45.46</v>
      </c>
      <c r="CT7" s="24" t="s">
        <v>102</v>
      </c>
      <c r="CU7" s="24">
        <v>48</v>
      </c>
      <c r="CV7" s="24">
        <v>46.92</v>
      </c>
      <c r="CW7" s="24">
        <v>60.13</v>
      </c>
      <c r="CX7" s="24">
        <v>51.57</v>
      </c>
      <c r="CY7" s="24">
        <v>51.51</v>
      </c>
      <c r="CZ7" s="24">
        <v>47.2</v>
      </c>
      <c r="DA7" s="24">
        <v>46.66</v>
      </c>
      <c r="DB7" s="24">
        <v>61.49</v>
      </c>
      <c r="DC7" s="24">
        <v>63.65</v>
      </c>
      <c r="DD7" s="24">
        <v>62.48</v>
      </c>
      <c r="DE7" s="24">
        <v>73.37</v>
      </c>
      <c r="DF7" s="24">
        <v>58.16</v>
      </c>
      <c r="DG7" s="24">
        <v>78.69</v>
      </c>
      <c r="DH7" s="24">
        <v>96</v>
      </c>
      <c r="DI7" s="24">
        <v>2.23</v>
      </c>
      <c r="DJ7" s="24">
        <v>4.08</v>
      </c>
      <c r="DK7" s="24">
        <v>5.99</v>
      </c>
      <c r="DL7" s="24">
        <v>7.82</v>
      </c>
      <c r="DM7" s="24">
        <v>9.7200000000000006</v>
      </c>
      <c r="DN7" s="24">
        <v>6.42</v>
      </c>
      <c r="DO7" s="24">
        <v>8.2799999999999994</v>
      </c>
      <c r="DP7" s="24">
        <v>8.0500000000000007</v>
      </c>
      <c r="DQ7" s="24">
        <v>11.93</v>
      </c>
      <c r="DR7" s="24">
        <v>12.69</v>
      </c>
      <c r="DS7" s="24">
        <v>42.2</v>
      </c>
      <c r="DT7" s="24">
        <v>0</v>
      </c>
      <c r="DU7" s="24">
        <v>0</v>
      </c>
      <c r="DV7" s="24">
        <v>0</v>
      </c>
      <c r="DW7" s="24">
        <v>0</v>
      </c>
      <c r="DX7" s="24">
        <v>0</v>
      </c>
      <c r="DY7" s="24">
        <v>0</v>
      </c>
      <c r="DZ7" s="24">
        <v>0</v>
      </c>
      <c r="EA7" s="24">
        <v>0</v>
      </c>
      <c r="EB7" s="24">
        <v>0.05</v>
      </c>
      <c r="EC7" s="24">
        <v>0.02</v>
      </c>
      <c r="ED7" s="24">
        <v>9.4600000000000009</v>
      </c>
      <c r="EE7" s="24">
        <v>0</v>
      </c>
      <c r="EF7" s="24">
        <v>0</v>
      </c>
      <c r="EG7" s="24">
        <v>0</v>
      </c>
      <c r="EH7" s="24">
        <v>0</v>
      </c>
      <c r="EI7" s="24">
        <v>0</v>
      </c>
      <c r="EJ7" s="24">
        <v>0.03</v>
      </c>
      <c r="EK7" s="24">
        <v>0.05</v>
      </c>
      <c r="EL7" s="24">
        <v>0</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2026-02-24T09:58:01Z</cp:lastPrinted>
  <dcterms:created xsi:type="dcterms:W3CDTF">2025-12-23T06:02:15Z</dcterms:created>
  <dcterms:modified xsi:type="dcterms:W3CDTF">2026-02-27T09:08:10Z</dcterms:modified>
  <cp:category/>
</cp:coreProperties>
</file>