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4_市町村回答★\46　阿久比町○\下水（公下）○\"/>
    </mc:Choice>
  </mc:AlternateContent>
  <xr:revisionPtr revIDLastSave="0" documentId="13_ncr:1_{D7855D07-B34A-43C7-AD99-65D9198EDE98}" xr6:coauthVersionLast="47" xr6:coauthVersionMax="47" xr10:uidLastSave="{00000000-0000-0000-0000-000000000000}"/>
  <workbookProtection workbookAlgorithmName="SHA-512" workbookHashValue="fwlbjrBziqBCZRb/eAIhaZ8B12RLONtKZGmkSWG8eJL6V0gWMwK5l4/vaI96AVAiPWJV6h3tqxgQoedJk0176Q==" workbookSaltValue="pVEjrqcXPnYSIB1tWPp7sA==" workbookSpinCount="100000" lockStructure="1"/>
  <bookViews>
    <workbookView xWindow="-110" yWindow="-110" windowWidth="22780" windowHeight="145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J85" i="4"/>
  <c r="G85" i="4"/>
  <c r="F85" i="4"/>
  <c r="I10"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<sst xmlns="http://schemas.openxmlformats.org/spreadsheetml/2006/main" count="236" uniqueCount="116">
  <si>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</si>
  <si>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</si>
  <si>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</si>
  <si>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</si>
  <si>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</si>
  <si>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</si>
  <si>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</si>
  <si>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</si>
  <si>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</si>
  <si>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</si>
  <si>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</si>
  <si>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</si>
  <si>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</si>
  <si>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</si>
  <si>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</si>
  <si>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</si>
  <si>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</si>
  <si>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</si>
  <si>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</si>
  <si>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</si>
  <si>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</si>
  <si>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</si>
  <si>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</si>
  <si>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</si>
  <si>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</si>
  <si>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</si>
  <si>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</si>
  <si>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</si>
  <si>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</si>
  <si>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</si>
  <si>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</si>
  <si>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</si>
  <si>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</si>
  <si>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</si>
  <si>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</si>
  <si>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</si>
  <si>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</si>
  <si>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</si>
  <si>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</si>
  <si>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</si>
  <si>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</si>
  <si>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</si>
  <si>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</si>
  <si>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</si>
  <si>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</si>
  <si>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</si>
  <si>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</si>
  <si>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</si>
  <si>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</si>
  <si>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</si>
  <si>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</si>
  <si>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</si>
  <si>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</si>
  <si>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</si>
  <si>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</si>
  <si>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</si>
  <si>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</si>
  <si>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</si>
  <si>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</si>
  <si>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</si>
  <si>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</si>
  <si>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</si>
  <si>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</si>
  <si>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</si>
  <si>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</si>
  <si>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</si>
  <si>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</si>
  <si>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</si>
  <si>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</si>
  <si>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</si>
  <si>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</si>
  <si>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</si>
  <si>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</si>
  <si>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</si>
  <si>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</si>
  <si>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</si>
  <si>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</si>
  <si>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</si>
  <si>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</si>
  <si>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</si>
  <si>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</si>
  <si>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</si>
  <si>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</si>
  <si>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</si>
  <si>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</si>
  <si>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</si>
  <si>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</si>
  <si>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</si>
  <si>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</si>
  <si>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</si>
  <si>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</si>
  <si>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</si>
  <si>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</si>
  <si>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</si>
  <si>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</si>
  <si>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</si>
  <si>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阿久比町</t>
  </si>
  <si>
    <t>法適用</t>
  </si>
  <si>
    <t>下水道事業</t>
  </si>
  <si>
    <t>公共下水道</t>
  </si>
  <si>
    <t>Cb1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</si>
  <si>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</si>
  <si>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</si>
  <si>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</si>
  <si>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</si>
  <si>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</si>
  <si>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</si>
  <si>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</si>
  <si>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</si>
  <si>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</si>
  <si>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</si>
  <si>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</si>
  <si>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</si>
  <si>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平成26年度末に市街化区域における下水道整備が完了しているため、今後の下水道使用料の大幅な増加は見込めない。そのため、令和7年度及び令和9年度に予定されている使用料改定のほかに、接続率向上のためのPR活動等による収入の確保や不明水対策等による経費の削減に努める必要がある。
　下水道事業は平成31年度より企業会計に移行している。公営企業会計方式を用いた損益情報や資産情報を活用し、常に事業の財務状況を把握して経営の健全性を検証することで、的確な事業運営に努めていく。また、令和9年度に策定予定の経営戦略及び経費回収率の向上に向けたロードマップを基に、経費回収率100％以上とする使用料体系の検討を進める。
　管渠の維持管理については、令和4年度に策定（見直し）したストックマネジメント計画に基づいて、計画的な点検・調査を進めていくとともに、適宜必要な改築等を行っていく。</t>
    <rPh sb="60" eb="62">
      <t>レイワ</t>
    </rPh>
    <rPh sb="63" eb="65">
      <t>ネンド</t>
    </rPh>
    <rPh sb="65" eb="66">
      <t>オヨ</t>
    </rPh>
    <rPh sb="67" eb="69">
      <t>レイワ</t>
    </rPh>
    <rPh sb="70" eb="72">
      <t>ネンド</t>
    </rPh>
    <rPh sb="73" eb="75">
      <t>ヨテイ</t>
    </rPh>
    <rPh sb="80" eb="83">
      <t>シヨウリョウ</t>
    </rPh>
    <rPh sb="83" eb="85">
      <t>カイテイ</t>
    </rPh>
    <rPh sb="103" eb="104">
      <t>トウ</t>
    </rPh>
    <rPh sb="118" eb="119">
      <t>トウ</t>
    </rPh>
    <rPh sb="122" eb="124">
      <t>ケイヒ</t>
    </rPh>
    <rPh sb="125" eb="127">
      <t>サクゲン</t>
    </rPh>
    <rPh sb="131" eb="133">
      <t>ヒツヨウ</t>
    </rPh>
    <rPh sb="237" eb="239">
      <t>レイワ</t>
    </rPh>
    <rPh sb="240" eb="242">
      <t>ネンド</t>
    </rPh>
    <rPh sb="243" eb="245">
      <t>サクテイ</t>
    </rPh>
    <rPh sb="245" eb="247">
      <t>ヨテイ</t>
    </rPh>
    <rPh sb="248" eb="252">
      <t>ケイエイセンリャク</t>
    </rPh>
    <rPh sb="252" eb="253">
      <t>オヨ</t>
    </rPh>
    <rPh sb="273" eb="274">
      <t>モト</t>
    </rPh>
    <rPh sb="276" eb="278">
      <t>ケイヒ</t>
    </rPh>
    <rPh sb="278" eb="281">
      <t>カイシュウリツ</t>
    </rPh>
    <rPh sb="285" eb="287">
      <t>イジョウ</t>
    </rPh>
    <rPh sb="290" eb="293">
      <t>シヨウリョウ</t>
    </rPh>
    <rPh sb="293" eb="295">
      <t>タイケイ</t>
    </rPh>
    <rPh sb="296" eb="298">
      <t>ケントウ</t>
    </rPh>
    <rPh sb="299" eb="300">
      <t>スス</t>
    </rPh>
    <rPh sb="324" eb="326">
      <t>サクテイ</t>
    </rPh>
    <rPh sb="327" eb="329">
      <t>ミナオ</t>
    </rPh>
    <rPh sb="376" eb="378">
      <t>カイチク</t>
    </rPh>
    <rPh sb="378" eb="379">
      <t>トウ</t>
    </rPh>
    <phoneticPr fontId="4"/>
  </si>
  <si>
    <t>①有形固定資産減価償却率
　事業開始が昭和63年、供用開始が平成6年であるため、管渠の耐用年数である50年にはまだ達しておらず、全国平均、類似団体平均値と比較しても低い水準となっている。下水道整備が概成した現状では、大きな改築等を行わない限り、管渠の耐用年数を迎えるまで当該比率は増加していく。
②管渠老朽化率
　下水道の整備開始から30年ほどしか経過していないが、民間開発による管渠の一部が法定耐用年数を超えている。
③管渠改善率
　耐用年数に達した管渠はほとんどなく、軽微な修繕のみを行っている状況である。管渠の改築・更新については、令和4年度にストックマネジメント計画を策定（見直し）しているため、計画に基づいた点検・調査を進めるとともに、その結果をもとに適宜必要な改築等を行っていく。</t>
    <rPh sb="69" eb="76">
      <t>ルイジダンタイヘイキンチ</t>
    </rPh>
    <rPh sb="93" eb="96">
      <t>ゲスイドウ</t>
    </rPh>
    <rPh sb="96" eb="98">
      <t>セイビ</t>
    </rPh>
    <rPh sb="99" eb="101">
      <t>ガイセイ</t>
    </rPh>
    <rPh sb="103" eb="105">
      <t>ゲンジョウ</t>
    </rPh>
    <rPh sb="108" eb="109">
      <t>オオ</t>
    </rPh>
    <rPh sb="111" eb="113">
      <t>カイチク</t>
    </rPh>
    <rPh sb="113" eb="114">
      <t>トウ</t>
    </rPh>
    <rPh sb="115" eb="116">
      <t>オコナ</t>
    </rPh>
    <rPh sb="119" eb="120">
      <t>カギ</t>
    </rPh>
    <rPh sb="122" eb="124">
      <t>カンキョ</t>
    </rPh>
    <rPh sb="125" eb="129">
      <t>タイヨウネンスウ</t>
    </rPh>
    <rPh sb="130" eb="131">
      <t>ムカ</t>
    </rPh>
    <rPh sb="135" eb="139">
      <t>トウガイヒリツ</t>
    </rPh>
    <rPh sb="336" eb="338">
      <t>カイチク</t>
    </rPh>
    <rPh sb="338" eb="339">
      <t>トウ</t>
    </rPh>
    <phoneticPr fontId="4"/>
  </si>
  <si>
    <t>①経常収支比率
　比率が100％を上回っており、単年度では黒字となっているが、⑤経費回収率が低く、使用料収入以外の収入である基準外繰入金により経費を賄っている状況である。令和7年度と令和9年度に使用料改定を予定しているが、当該比率は100％に至らない。令和9年度以降も使用料改定を含めた経営改善に取り組む必要がある。
②累積欠損金比率
　累積欠損金は発生しておらず、現時点では経営の健全性に問題はない。
③流動比率
　比率が100％を大きく下回っており、全国平均、類似団体平均値と比較しても低い水準となっている。翌年度に支払予定の企業債償還金を流動負債に計上しており、決算時においては現金等の流動資産が確保されていないことが要因である。翌年度に一般会計繰入金等により賄う予定である。一般会計からの繰入金が確実に見込まれており資金繰り上の支障はないものの、使用料改定等による現金・預金を確保していく必要がある。
④企業債残高対事業規模比率
　比率が全国平均、類似団体平均値をやや上回っているが、大規模な下水道整備は完了しているため、当該比率は今後減少傾向となっていく。
⑤経費回収率
　比率が100％を下回っており、必要な経費を使用料で賄えていない状況である。令和7年度と令和9年度に使用料改定を予定しているが、当該比率は100％に至らない。令和9年度以降も使用料改定を含めた経営改善に取り組む必要がある。
⑥汚水処理原価
　全国平均、類似団体平均値より高水準となっている。下水道整備は完了しており大幅な有収水量の増加は望めないため、不明水対策を含めた汚水処理費の削減に努めるとともに、接続率の向上に取り組んでいく必要がある。
⑧水洗化率
　比率は全国平均、類似団体平均値より低い水準となっている。微増傾向ではあるが、水洗化率の更なる向上のため、今後も下水道のPR活動を積極的に行い接続率向上を図っていく必要がある。</t>
    <rPh sb="256" eb="259">
      <t>ヨクネンド</t>
    </rPh>
    <rPh sb="260" eb="264">
      <t>シハライヨテイ</t>
    </rPh>
    <rPh sb="265" eb="271">
      <t>キギョウサイショウカンキン</t>
    </rPh>
    <rPh sb="272" eb="276">
      <t>リュウドウフサイ</t>
    </rPh>
    <rPh sb="277" eb="279">
      <t>ケイジョウ</t>
    </rPh>
    <rPh sb="284" eb="287">
      <t>ケッサンジ</t>
    </rPh>
    <rPh sb="292" eb="294">
      <t>ゲンキン</t>
    </rPh>
    <rPh sb="294" eb="295">
      <t>トウ</t>
    </rPh>
    <rPh sb="296" eb="300">
      <t>リュウドウシサン</t>
    </rPh>
    <rPh sb="301" eb="303">
      <t>カクホ</t>
    </rPh>
    <rPh sb="318" eb="321">
      <t>ヨクネンド</t>
    </rPh>
    <rPh sb="322" eb="326">
      <t>イッパンカイケイ</t>
    </rPh>
    <rPh sb="326" eb="329">
      <t>クリイレキン</t>
    </rPh>
    <rPh sb="329" eb="330">
      <t>トウ</t>
    </rPh>
    <rPh sb="333" eb="334">
      <t>マカナ</t>
    </rPh>
    <rPh sb="335" eb="337">
      <t>ヨテイ</t>
    </rPh>
    <rPh sb="341" eb="345">
      <t>イッパンカイケイ</t>
    </rPh>
    <rPh sb="348" eb="351">
      <t>クリイレキン</t>
    </rPh>
    <rPh sb="352" eb="354">
      <t>カクジツ</t>
    </rPh>
    <rPh sb="355" eb="357">
      <t>ミコ</t>
    </rPh>
    <rPh sb="362" eb="365">
      <t>シキング</t>
    </rPh>
    <rPh sb="366" eb="367">
      <t>ジョウ</t>
    </rPh>
    <rPh sb="368" eb="370">
      <t>シショウ</t>
    </rPh>
    <rPh sb="386" eb="388">
      <t>ゲンキン</t>
    </rPh>
    <rPh sb="389" eb="391">
      <t>ヨキン</t>
    </rPh>
    <rPh sb="392" eb="394">
      <t>カクホ</t>
    </rPh>
    <rPh sb="398" eb="400">
      <t>ヒツヨウ</t>
    </rPh>
    <rPh sb="420" eb="422">
      <t>ヒリツ</t>
    </rPh>
    <rPh sb="438" eb="440">
      <t>ウワマワ</t>
    </rPh>
    <rPh sb="465" eb="469">
      <t>トウガイヒリツ</t>
    </rPh>
    <rPh sb="612" eb="616">
      <t>ゼンコクヘイキン</t>
    </rPh>
    <rPh sb="617" eb="624">
      <t>ルイジダンタイヘイキンチ</t>
    </rPh>
    <rPh sb="626" eb="629">
      <t>コウスイジュン</t>
    </rPh>
    <rPh sb="672" eb="673">
      <t>フク</t>
    </rPh>
    <rPh sb="720" eb="722">
      <t>ヒリツ</t>
    </rPh>
    <rPh sb="723" eb="727">
      <t>ゼンコクヘイキン</t>
    </rPh>
    <rPh sb="728" eb="735">
      <t>ルイジダンタイヘイキンチ</t>
    </rPh>
    <rPh sb="737" eb="738">
      <t>ヒク</t>
    </rPh>
    <rPh sb="739" eb="741">
      <t>スイジュン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</si>
</sst>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C4A-4A42-B64D-9442C2D8C65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0.06</c:v>
                </c:pt>
                <c:pt idx="2">
                  <c:v>0.01</c:v>
                </c:pt>
                <c:pt idx="3">
                  <c:v>0.33</c:v>
                </c:pt>
                <c:pt idx="4">
                  <c:v>0.16</c:v>
                </c:pt>
              </c:numCache>
            </c:numRef>
          </c:val>
          <c:smooth val="0"/>
          <c:extLst>
            <c:ext xmlns:c16="http://schemas.microsoft.com/office/drawing/2014/chart" uri="{C3380CC4-5D6E-409C-BE32-E72D297353CC}">
              <c16:uniqueId val="{00000001-1C4A-4A42-B64D-9442C2D8C65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DF5-4482-A787-AF57FB6500D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46.3</c:v>
                </c:pt>
                <c:pt idx="1">
                  <c:v>47.23</c:v>
                </c:pt>
                <c:pt idx="2">
                  <c:v>54.22</c:v>
                </c:pt>
                <c:pt idx="3">
                  <c:v>54.1</c:v>
                </c:pt>
                <c:pt idx="4">
                  <c:v>60.92</c:v>
                </c:pt>
              </c:numCache>
            </c:numRef>
          </c:val>
          <c:smooth val="0"/>
          <c:extLst>
            <c:ext xmlns:c16="http://schemas.microsoft.com/office/drawing/2014/chart" uri="{C3380CC4-5D6E-409C-BE32-E72D297353CC}">
              <c16:uniqueId val="{00000001-3DF5-4482-A787-AF57FB6500D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87.58</c:v>
                </c:pt>
                <c:pt idx="1">
                  <c:v>87.74</c:v>
                </c:pt>
                <c:pt idx="2">
                  <c:v>87.79</c:v>
                </c:pt>
                <c:pt idx="3">
                  <c:v>87.86</c:v>
                </c:pt>
                <c:pt idx="4">
                  <c:v>87.89</c:v>
                </c:pt>
              </c:numCache>
            </c:numRef>
          </c:val>
          <c:extLst>
            <c:ext xmlns:c16="http://schemas.microsoft.com/office/drawing/2014/chart" uri="{C3380CC4-5D6E-409C-BE32-E72D297353CC}">
              <c16:uniqueId val="{00000000-7414-437D-9A9B-9BE701C31CD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85.01</c:v>
                </c:pt>
                <c:pt idx="1">
                  <c:v>85.55</c:v>
                </c:pt>
                <c:pt idx="2">
                  <c:v>85.22</c:v>
                </c:pt>
                <c:pt idx="3">
                  <c:v>83.94</c:v>
                </c:pt>
                <c:pt idx="4">
                  <c:v>92.33</c:v>
                </c:pt>
              </c:numCache>
            </c:numRef>
          </c:val>
          <c:smooth val="0"/>
          <c:extLst>
            <c:ext xmlns:c16="http://schemas.microsoft.com/office/drawing/2014/chart" uri="{C3380CC4-5D6E-409C-BE32-E72D297353CC}">
              <c16:uniqueId val="{00000001-7414-437D-9A9B-9BE701C31CD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103.8</c:v>
                </c:pt>
                <c:pt idx="1">
                  <c:v>102.32</c:v>
                </c:pt>
                <c:pt idx="2">
                  <c:v>103.59</c:v>
                </c:pt>
                <c:pt idx="3">
                  <c:v>103.07</c:v>
                </c:pt>
                <c:pt idx="4">
                  <c:v>102.25</c:v>
                </c:pt>
              </c:numCache>
            </c:numRef>
          </c:val>
          <c:extLst>
            <c:ext xmlns:c16="http://schemas.microsoft.com/office/drawing/2014/chart" uri="{C3380CC4-5D6E-409C-BE32-E72D297353CC}">
              <c16:uniqueId val="{00000000-198F-4252-9DB3-A3DECA17822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106.75</c:v>
                </c:pt>
                <c:pt idx="1">
                  <c:v>109.7</c:v>
                </c:pt>
                <c:pt idx="2">
                  <c:v>109.07</c:v>
                </c:pt>
                <c:pt idx="3">
                  <c:v>112.19</c:v>
                </c:pt>
                <c:pt idx="4">
                  <c:v>103.27</c:v>
                </c:pt>
              </c:numCache>
            </c:numRef>
          </c:val>
          <c:smooth val="0"/>
          <c:extLst>
            <c:ext xmlns:c16="http://schemas.microsoft.com/office/drawing/2014/chart" uri="{C3380CC4-5D6E-409C-BE32-E72D297353CC}">
              <c16:uniqueId val="{00000001-198F-4252-9DB3-A3DECA17822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5.6</c:v>
                </c:pt>
                <c:pt idx="1">
                  <c:v>8.34</c:v>
                </c:pt>
                <c:pt idx="2">
                  <c:v>11.06</c:v>
                </c:pt>
                <c:pt idx="3">
                  <c:v>13.8</c:v>
                </c:pt>
                <c:pt idx="4">
                  <c:v>16.53</c:v>
                </c:pt>
              </c:numCache>
            </c:numRef>
          </c:val>
          <c:extLst>
            <c:ext xmlns:c16="http://schemas.microsoft.com/office/drawing/2014/chart" uri="{C3380CC4-5D6E-409C-BE32-E72D297353CC}">
              <c16:uniqueId val="{00000000-C1F6-423A-8C2F-23D9EE58F32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9.0399999999999991</c:v>
                </c:pt>
                <c:pt idx="1">
                  <c:v>9.35</c:v>
                </c:pt>
                <c:pt idx="2">
                  <c:v>12.44</c:v>
                </c:pt>
                <c:pt idx="3">
                  <c:v>12.83</c:v>
                </c:pt>
                <c:pt idx="4">
                  <c:v>25.69</c:v>
                </c:pt>
              </c:numCache>
            </c:numRef>
          </c:val>
          <c:smooth val="0"/>
          <c:extLst>
            <c:ext xmlns:c16="http://schemas.microsoft.com/office/drawing/2014/chart" uri="{C3380CC4-5D6E-409C-BE32-E72D297353CC}">
              <c16:uniqueId val="{00000001-C1F6-423A-8C2F-23D9EE58F32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formatCode="#,##0.00;&quot;△&quot;#,##0.00;&quot;-&quot;">
                  <c:v>2.17</c:v>
                </c:pt>
                <c:pt idx="3" formatCode="#,##0.00;&quot;△&quot;#,##0.00;&quot;-&quot;">
                  <c:v>1.66</c:v>
                </c:pt>
                <c:pt idx="4" formatCode="#,##0.00;&quot;△&quot;#,##0.00;&quot;-&quot;">
                  <c:v>1.66</c:v>
                </c:pt>
              </c:numCache>
            </c:numRef>
          </c:val>
          <c:extLst>
            <c:ext xmlns:c16="http://schemas.microsoft.com/office/drawing/2014/chart" uri="{C3380CC4-5D6E-409C-BE32-E72D297353CC}">
              <c16:uniqueId val="{00000000-D2BF-4B24-9B0A-5972EE2EF7F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0.12</c:v>
                </c:pt>
                <c:pt idx="2">
                  <c:v>0.28999999999999998</c:v>
                </c:pt>
                <c:pt idx="3">
                  <c:v>0.15</c:v>
                </c:pt>
                <c:pt idx="4">
                  <c:v>2.9</c:v>
                </c:pt>
              </c:numCache>
            </c:numRef>
          </c:val>
          <c:smooth val="0"/>
          <c:extLst>
            <c:ext xmlns:c16="http://schemas.microsoft.com/office/drawing/2014/chart" uri="{C3380CC4-5D6E-409C-BE32-E72D297353CC}">
              <c16:uniqueId val="{00000001-D2BF-4B24-9B0A-5972EE2EF7F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909-48D0-992E-3103CF62507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7.23</c:v>
                </c:pt>
                <c:pt idx="1">
                  <c:v>0.1</c:v>
                </c:pt>
                <c:pt idx="2" formatCode="#,##0.00;&quot;△&quot;#,##0.00">
                  <c:v>0</c:v>
                </c:pt>
                <c:pt idx="3">
                  <c:v>0.17</c:v>
                </c:pt>
                <c:pt idx="4">
                  <c:v>20.28</c:v>
                </c:pt>
              </c:numCache>
            </c:numRef>
          </c:val>
          <c:smooth val="0"/>
          <c:extLst>
            <c:ext xmlns:c16="http://schemas.microsoft.com/office/drawing/2014/chart" uri="{C3380CC4-5D6E-409C-BE32-E72D297353CC}">
              <c16:uniqueId val="{00000001-6909-48D0-992E-3103CF62507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28.86</c:v>
                </c:pt>
                <c:pt idx="1">
                  <c:v>26.56</c:v>
                </c:pt>
                <c:pt idx="2">
                  <c:v>27.41</c:v>
                </c:pt>
                <c:pt idx="3">
                  <c:v>43.75</c:v>
                </c:pt>
                <c:pt idx="4">
                  <c:v>36.11</c:v>
                </c:pt>
              </c:numCache>
            </c:numRef>
          </c:val>
          <c:extLst>
            <c:ext xmlns:c16="http://schemas.microsoft.com/office/drawing/2014/chart" uri="{C3380CC4-5D6E-409C-BE32-E72D297353CC}">
              <c16:uniqueId val="{00000000-7EA1-464F-96B4-B0186D32693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38.76</c:v>
                </c:pt>
                <c:pt idx="1">
                  <c:v>49.21</c:v>
                </c:pt>
                <c:pt idx="2">
                  <c:v>62.92</c:v>
                </c:pt>
                <c:pt idx="3">
                  <c:v>66.260000000000005</c:v>
                </c:pt>
                <c:pt idx="4">
                  <c:v>74.84</c:v>
                </c:pt>
              </c:numCache>
            </c:numRef>
          </c:val>
          <c:smooth val="0"/>
          <c:extLst>
            <c:ext xmlns:c16="http://schemas.microsoft.com/office/drawing/2014/chart" uri="{C3380CC4-5D6E-409C-BE32-E72D297353CC}">
              <c16:uniqueId val="{00000001-7EA1-464F-96B4-B0186D32693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1166.45</c:v>
                </c:pt>
                <c:pt idx="1">
                  <c:v>1078.68</c:v>
                </c:pt>
                <c:pt idx="2">
                  <c:v>980.7</c:v>
                </c:pt>
                <c:pt idx="3">
                  <c:v>836.5</c:v>
                </c:pt>
                <c:pt idx="4">
                  <c:v>780.8</c:v>
                </c:pt>
              </c:numCache>
            </c:numRef>
          </c:val>
          <c:extLst>
            <c:ext xmlns:c16="http://schemas.microsoft.com/office/drawing/2014/chart" uri="{C3380CC4-5D6E-409C-BE32-E72D297353CC}">
              <c16:uniqueId val="{00000000-4D8E-44F4-B579-4D30F39E597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1303.55</c:v>
                </c:pt>
                <c:pt idx="1">
                  <c:v>1172.21</c:v>
                </c:pt>
                <c:pt idx="2">
                  <c:v>1122.71</c:v>
                </c:pt>
                <c:pt idx="3">
                  <c:v>1225.74</c:v>
                </c:pt>
                <c:pt idx="4">
                  <c:v>693.82</c:v>
                </c:pt>
              </c:numCache>
            </c:numRef>
          </c:val>
          <c:smooth val="0"/>
          <c:extLst>
            <c:ext xmlns:c16="http://schemas.microsoft.com/office/drawing/2014/chart" uri="{C3380CC4-5D6E-409C-BE32-E72D297353CC}">
              <c16:uniqueId val="{00000001-4D8E-44F4-B579-4D30F39E597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60.99</c:v>
                </c:pt>
                <c:pt idx="1">
                  <c:v>59.62</c:v>
                </c:pt>
                <c:pt idx="2">
                  <c:v>61.06</c:v>
                </c:pt>
                <c:pt idx="3">
                  <c:v>62.21</c:v>
                </c:pt>
                <c:pt idx="4">
                  <c:v>61.95</c:v>
                </c:pt>
              </c:numCache>
            </c:numRef>
          </c:val>
          <c:extLst>
            <c:ext xmlns:c16="http://schemas.microsoft.com/office/drawing/2014/chart" uri="{C3380CC4-5D6E-409C-BE32-E72D297353CC}">
              <c16:uniqueId val="{00000000-D3FF-4D47-B8B4-7D2A532BFFA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78.510000000000005</c:v>
                </c:pt>
                <c:pt idx="1">
                  <c:v>79.55</c:v>
                </c:pt>
                <c:pt idx="2">
                  <c:v>76.87</c:v>
                </c:pt>
                <c:pt idx="3">
                  <c:v>77.03</c:v>
                </c:pt>
                <c:pt idx="4">
                  <c:v>85.44</c:v>
                </c:pt>
              </c:numCache>
            </c:numRef>
          </c:val>
          <c:smooth val="0"/>
          <c:extLst>
            <c:ext xmlns:c16="http://schemas.microsoft.com/office/drawing/2014/chart" uri="{C3380CC4-5D6E-409C-BE32-E72D297353CC}">
              <c16:uniqueId val="{00000001-D3FF-4D47-B8B4-7D2A532BFFA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168.15</c:v>
                </c:pt>
                <c:pt idx="1">
                  <c:v>172.08</c:v>
                </c:pt>
                <c:pt idx="2">
                  <c:v>168.1</c:v>
                </c:pt>
                <c:pt idx="3">
                  <c:v>162.58000000000001</c:v>
                </c:pt>
                <c:pt idx="4">
                  <c:v>163.98</c:v>
                </c:pt>
              </c:numCache>
            </c:numRef>
          </c:val>
          <c:extLst>
            <c:ext xmlns:c16="http://schemas.microsoft.com/office/drawing/2014/chart" uri="{C3380CC4-5D6E-409C-BE32-E72D297353CC}">
              <c16:uniqueId val="{00000000-6DC4-4562-883C-8439BB18D4E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160.44999999999999</c:v>
                </c:pt>
                <c:pt idx="1">
                  <c:v>161.13</c:v>
                </c:pt>
                <c:pt idx="2">
                  <c:v>161.19999999999999</c:v>
                </c:pt>
                <c:pt idx="3">
                  <c:v>157.56</c:v>
                </c:pt>
                <c:pt idx="4">
                  <c:v>151.87</c:v>
                </c:pt>
              </c:numCache>
            </c:numRef>
          </c:val>
          <c:smooth val="0"/>
          <c:extLst>
            <c:ext xmlns:c16="http://schemas.microsoft.com/office/drawing/2014/chart" uri="{C3380CC4-5D6E-409C-BE32-E72D297353CC}">
              <c16:uniqueId val="{00000001-6DC4-4562-883C-8439BB18D4E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愛知県　阿久比町</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74" t="s">
        <v>9</v>
      </c>
      <c r="BM7" s="75"/>
      <c r="BN7" s="75"/>
      <c r="BO7" s="75"/>
      <c r="BP7" s="75"/>
      <c r="BQ7" s="75"/>
      <c r="BR7" s="75"/>
      <c r="BS7" s="75"/>
      <c r="BT7" s="75"/>
      <c r="BU7" s="75"/>
      <c r="BV7" s="75"/>
      <c r="BW7" s="75"/>
      <c r="BX7" s="75"/>
      <c r="BY7" s="76"/>
    </row>
    <row r="8" spans="1:78" ht="18.75" customHeight="1" x14ac:dyDescent="0.2">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Cb1</v>
      </c>
      <c r="X8" s="70"/>
      <c r="Y8" s="70"/>
      <c r="Z8" s="70"/>
      <c r="AA8" s="70"/>
      <c r="AB8" s="70"/>
      <c r="AC8" s="70"/>
      <c r="AD8" s="71" t="str">
        <f>データ!$M$6</f>
        <v>非設置</v>
      </c>
      <c r="AE8" s="71"/>
      <c r="AF8" s="71"/>
      <c r="AG8" s="71"/>
      <c r="AH8" s="71"/>
      <c r="AI8" s="71"/>
      <c r="AJ8" s="71"/>
      <c r="AK8" s="3"/>
      <c r="AL8" s="44">
        <f>データ!S6</f>
        <v>28083</v>
      </c>
      <c r="AM8" s="44"/>
      <c r="AN8" s="44"/>
      <c r="AO8" s="44"/>
      <c r="AP8" s="44"/>
      <c r="AQ8" s="44"/>
      <c r="AR8" s="44"/>
      <c r="AS8" s="44"/>
      <c r="AT8" s="45">
        <f>データ!T6</f>
        <v>23.8</v>
      </c>
      <c r="AU8" s="45"/>
      <c r="AV8" s="45"/>
      <c r="AW8" s="45"/>
      <c r="AX8" s="45"/>
      <c r="AY8" s="45"/>
      <c r="AZ8" s="45"/>
      <c r="BA8" s="45"/>
      <c r="BB8" s="45">
        <f>データ!U6</f>
        <v>1179.96</v>
      </c>
      <c r="BC8" s="45"/>
      <c r="BD8" s="45"/>
      <c r="BE8" s="45"/>
      <c r="BF8" s="45"/>
      <c r="BG8" s="45"/>
      <c r="BH8" s="45"/>
      <c r="BI8" s="45"/>
      <c r="BJ8" s="3"/>
      <c r="BK8" s="3"/>
      <c r="BL8" s="66" t="s">
        <v>10</v>
      </c>
      <c r="BM8" s="67"/>
      <c r="BN8" s="68" t="s">
        <v>11</v>
      </c>
      <c r="BO8" s="68"/>
      <c r="BP8" s="68"/>
      <c r="BQ8" s="68"/>
      <c r="BR8" s="68"/>
      <c r="BS8" s="68"/>
      <c r="BT8" s="68"/>
      <c r="BU8" s="68"/>
      <c r="BV8" s="68"/>
      <c r="BW8" s="68"/>
      <c r="BX8" s="68"/>
      <c r="BY8" s="69"/>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74.650000000000006</v>
      </c>
      <c r="J10" s="45"/>
      <c r="K10" s="45"/>
      <c r="L10" s="45"/>
      <c r="M10" s="45"/>
      <c r="N10" s="45"/>
      <c r="O10" s="45"/>
      <c r="P10" s="45">
        <f>データ!P6</f>
        <v>85.9</v>
      </c>
      <c r="Q10" s="45"/>
      <c r="R10" s="45"/>
      <c r="S10" s="45"/>
      <c r="T10" s="45"/>
      <c r="U10" s="45"/>
      <c r="V10" s="45"/>
      <c r="W10" s="45">
        <f>データ!Q6</f>
        <v>85.7</v>
      </c>
      <c r="X10" s="45"/>
      <c r="Y10" s="45"/>
      <c r="Z10" s="45"/>
      <c r="AA10" s="45"/>
      <c r="AB10" s="45"/>
      <c r="AC10" s="45"/>
      <c r="AD10" s="44">
        <f>データ!R6</f>
        <v>1870</v>
      </c>
      <c r="AE10" s="44"/>
      <c r="AF10" s="44"/>
      <c r="AG10" s="44"/>
      <c r="AH10" s="44"/>
      <c r="AI10" s="44"/>
      <c r="AJ10" s="44"/>
      <c r="AK10" s="2"/>
      <c r="AL10" s="44">
        <f>データ!V6</f>
        <v>24088</v>
      </c>
      <c r="AM10" s="44"/>
      <c r="AN10" s="44"/>
      <c r="AO10" s="44"/>
      <c r="AP10" s="44"/>
      <c r="AQ10" s="44"/>
      <c r="AR10" s="44"/>
      <c r="AS10" s="44"/>
      <c r="AT10" s="45">
        <f>データ!W6</f>
        <v>3.76</v>
      </c>
      <c r="AU10" s="45"/>
      <c r="AV10" s="45"/>
      <c r="AW10" s="45"/>
      <c r="AX10" s="45"/>
      <c r="AY10" s="45"/>
      <c r="AZ10" s="45"/>
      <c r="BA10" s="45"/>
      <c r="BB10" s="45">
        <f>データ!X6</f>
        <v>6406.38</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eFKyt/SUlnQnIzN6NihEFw0h2eWGTI5iRyj+uv/1pQLQgMnc+Uap3+TDInro6ikQtCgZosqOPxfEY+DsgxCMQQ==" saltValue="PaXH3u+NTRCTzi1KBJ8mR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234419</v>
      </c>
      <c r="D6" s="19">
        <f t="shared" si="3"/>
        <v>46</v>
      </c>
      <c r="E6" s="19">
        <f t="shared" si="3"/>
        <v>17</v>
      </c>
      <c r="F6" s="19">
        <f t="shared" si="3"/>
        <v>1</v>
      </c>
      <c r="G6" s="19">
        <f t="shared" si="3"/>
        <v>0</v>
      </c>
      <c r="H6" s="19" t="str">
        <f t="shared" si="3"/>
        <v>愛知県　阿久比町</v>
      </c>
      <c r="I6" s="19" t="str">
        <f t="shared" si="3"/>
        <v>法適用</v>
      </c>
      <c r="J6" s="19" t="str">
        <f t="shared" si="3"/>
        <v>下水道事業</v>
      </c>
      <c r="K6" s="19" t="str">
        <f t="shared" si="3"/>
        <v>公共下水道</v>
      </c>
      <c r="L6" s="19" t="str">
        <f t="shared" si="3"/>
        <v>Cb1</v>
      </c>
      <c r="M6" s="19" t="str">
        <f t="shared" si="3"/>
        <v>非設置</v>
      </c>
      <c r="N6" s="20" t="str">
        <f t="shared" si="3"/>
        <v>-</v>
      </c>
      <c r="O6" s="20">
        <f t="shared" si="3"/>
        <v>74.650000000000006</v>
      </c>
      <c r="P6" s="20">
        <f t="shared" si="3"/>
        <v>85.9</v>
      </c>
      <c r="Q6" s="20">
        <f t="shared" si="3"/>
        <v>85.7</v>
      </c>
      <c r="R6" s="20">
        <f t="shared" si="3"/>
        <v>1870</v>
      </c>
      <c r="S6" s="20">
        <f t="shared" si="3"/>
        <v>28083</v>
      </c>
      <c r="T6" s="20">
        <f t="shared" si="3"/>
        <v>23.8</v>
      </c>
      <c r="U6" s="20">
        <f t="shared" si="3"/>
        <v>1179.96</v>
      </c>
      <c r="V6" s="20">
        <f t="shared" si="3"/>
        <v>24088</v>
      </c>
      <c r="W6" s="20">
        <f t="shared" si="3"/>
        <v>3.76</v>
      </c>
      <c r="X6" s="20">
        <f t="shared" si="3"/>
        <v>6406.38</v>
      </c>
      <c r="Y6" s="21">
        <f>IF(Y7="",NA(),Y7)</f>
        <v>103.8</v>
      </c>
      <c r="Z6" s="21">
        <f t="shared" ref="Z6:AH6" si="4">IF(Z7="",NA(),Z7)</f>
        <v>102.32</v>
      </c>
      <c r="AA6" s="21">
        <f t="shared" si="4"/>
        <v>103.59</v>
      </c>
      <c r="AB6" s="21">
        <f t="shared" si="4"/>
        <v>103.07</v>
      </c>
      <c r="AC6" s="21">
        <f t="shared" si="4"/>
        <v>102.25</v>
      </c>
      <c r="AD6" s="21">
        <f t="shared" si="4"/>
        <v>106.75</v>
      </c>
      <c r="AE6" s="21">
        <f t="shared" si="4"/>
        <v>109.7</v>
      </c>
      <c r="AF6" s="21">
        <f t="shared" si="4"/>
        <v>109.07</v>
      </c>
      <c r="AG6" s="21">
        <f t="shared" si="4"/>
        <v>112.19</v>
      </c>
      <c r="AH6" s="21">
        <f t="shared" si="4"/>
        <v>103.27</v>
      </c>
      <c r="AI6" s="20" t="str">
        <f>IF(AI7="","",IF(AI7="-","【-】","【"&amp;SUBSTITUTE(TEXT(AI7,"#,##0.00"),"-","△")&amp;"】"))</f>
        <v>【105.36】</v>
      </c>
      <c r="AJ6" s="20">
        <f>IF(AJ7="",NA(),AJ7)</f>
        <v>0</v>
      </c>
      <c r="AK6" s="20">
        <f t="shared" ref="AK6:AS6" si="5">IF(AK7="",NA(),AK7)</f>
        <v>0</v>
      </c>
      <c r="AL6" s="20">
        <f t="shared" si="5"/>
        <v>0</v>
      </c>
      <c r="AM6" s="20">
        <f t="shared" si="5"/>
        <v>0</v>
      </c>
      <c r="AN6" s="20">
        <f t="shared" si="5"/>
        <v>0</v>
      </c>
      <c r="AO6" s="21">
        <f t="shared" si="5"/>
        <v>7.23</v>
      </c>
      <c r="AP6" s="21">
        <f t="shared" si="5"/>
        <v>0.1</v>
      </c>
      <c r="AQ6" s="20">
        <f t="shared" si="5"/>
        <v>0</v>
      </c>
      <c r="AR6" s="21">
        <f t="shared" si="5"/>
        <v>0.17</v>
      </c>
      <c r="AS6" s="21">
        <f t="shared" si="5"/>
        <v>20.28</v>
      </c>
      <c r="AT6" s="20" t="str">
        <f>IF(AT7="","",IF(AT7="-","【-】","【"&amp;SUBSTITUTE(TEXT(AT7,"#,##0.00"),"-","△")&amp;"】"))</f>
        <v>【3.12】</v>
      </c>
      <c r="AU6" s="21">
        <f>IF(AU7="",NA(),AU7)</f>
        <v>28.86</v>
      </c>
      <c r="AV6" s="21">
        <f t="shared" ref="AV6:BD6" si="6">IF(AV7="",NA(),AV7)</f>
        <v>26.56</v>
      </c>
      <c r="AW6" s="21">
        <f t="shared" si="6"/>
        <v>27.41</v>
      </c>
      <c r="AX6" s="21">
        <f t="shared" si="6"/>
        <v>43.75</v>
      </c>
      <c r="AY6" s="21">
        <f t="shared" si="6"/>
        <v>36.11</v>
      </c>
      <c r="AZ6" s="21">
        <f t="shared" si="6"/>
        <v>38.76</v>
      </c>
      <c r="BA6" s="21">
        <f t="shared" si="6"/>
        <v>49.21</v>
      </c>
      <c r="BB6" s="21">
        <f t="shared" si="6"/>
        <v>62.92</v>
      </c>
      <c r="BC6" s="21">
        <f t="shared" si="6"/>
        <v>66.260000000000005</v>
      </c>
      <c r="BD6" s="21">
        <f t="shared" si="6"/>
        <v>74.84</v>
      </c>
      <c r="BE6" s="20" t="str">
        <f>IF(BE7="","",IF(BE7="-","【-】","【"&amp;SUBSTITUTE(TEXT(BE7,"#,##0.00"),"-","△")&amp;"】"))</f>
        <v>【82.75】</v>
      </c>
      <c r="BF6" s="21">
        <f>IF(BF7="",NA(),BF7)</f>
        <v>1166.45</v>
      </c>
      <c r="BG6" s="21">
        <f t="shared" ref="BG6:BO6" si="7">IF(BG7="",NA(),BG7)</f>
        <v>1078.68</v>
      </c>
      <c r="BH6" s="21">
        <f t="shared" si="7"/>
        <v>980.7</v>
      </c>
      <c r="BI6" s="21">
        <f t="shared" si="7"/>
        <v>836.5</v>
      </c>
      <c r="BJ6" s="21">
        <f t="shared" si="7"/>
        <v>780.8</v>
      </c>
      <c r="BK6" s="21">
        <f t="shared" si="7"/>
        <v>1303.55</v>
      </c>
      <c r="BL6" s="21">
        <f t="shared" si="7"/>
        <v>1172.21</v>
      </c>
      <c r="BM6" s="21">
        <f t="shared" si="7"/>
        <v>1122.71</v>
      </c>
      <c r="BN6" s="21">
        <f t="shared" si="7"/>
        <v>1225.74</v>
      </c>
      <c r="BO6" s="21">
        <f t="shared" si="7"/>
        <v>693.82</v>
      </c>
      <c r="BP6" s="20" t="str">
        <f>IF(BP7="","",IF(BP7="-","【-】","【"&amp;SUBSTITUTE(TEXT(BP7,"#,##0.00"),"-","△")&amp;"】"))</f>
        <v>【602.56】</v>
      </c>
      <c r="BQ6" s="21">
        <f>IF(BQ7="",NA(),BQ7)</f>
        <v>60.99</v>
      </c>
      <c r="BR6" s="21">
        <f t="shared" ref="BR6:BZ6" si="8">IF(BR7="",NA(),BR7)</f>
        <v>59.62</v>
      </c>
      <c r="BS6" s="21">
        <f t="shared" si="8"/>
        <v>61.06</v>
      </c>
      <c r="BT6" s="21">
        <f t="shared" si="8"/>
        <v>62.21</v>
      </c>
      <c r="BU6" s="21">
        <f t="shared" si="8"/>
        <v>61.95</v>
      </c>
      <c r="BV6" s="21">
        <f t="shared" si="8"/>
        <v>78.510000000000005</v>
      </c>
      <c r="BW6" s="21">
        <f t="shared" si="8"/>
        <v>79.55</v>
      </c>
      <c r="BX6" s="21">
        <f t="shared" si="8"/>
        <v>76.87</v>
      </c>
      <c r="BY6" s="21">
        <f t="shared" si="8"/>
        <v>77.03</v>
      </c>
      <c r="BZ6" s="21">
        <f t="shared" si="8"/>
        <v>85.44</v>
      </c>
      <c r="CA6" s="20" t="str">
        <f>IF(CA7="","",IF(CA7="-","【-】","【"&amp;SUBSTITUTE(TEXT(CA7,"#,##0.00"),"-","△")&amp;"】"))</f>
        <v>【97.94】</v>
      </c>
      <c r="CB6" s="21">
        <f>IF(CB7="",NA(),CB7)</f>
        <v>168.15</v>
      </c>
      <c r="CC6" s="21">
        <f t="shared" ref="CC6:CK6" si="9">IF(CC7="",NA(),CC7)</f>
        <v>172.08</v>
      </c>
      <c r="CD6" s="21">
        <f t="shared" si="9"/>
        <v>168.1</v>
      </c>
      <c r="CE6" s="21">
        <f t="shared" si="9"/>
        <v>162.58000000000001</v>
      </c>
      <c r="CF6" s="21">
        <f t="shared" si="9"/>
        <v>163.98</v>
      </c>
      <c r="CG6" s="21">
        <f t="shared" si="9"/>
        <v>160.44999999999999</v>
      </c>
      <c r="CH6" s="21">
        <f t="shared" si="9"/>
        <v>161.13</v>
      </c>
      <c r="CI6" s="21">
        <f t="shared" si="9"/>
        <v>161.19999999999999</v>
      </c>
      <c r="CJ6" s="21">
        <f t="shared" si="9"/>
        <v>157.56</v>
      </c>
      <c r="CK6" s="21">
        <f t="shared" si="9"/>
        <v>151.87</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46.3</v>
      </c>
      <c r="CS6" s="21">
        <f t="shared" si="10"/>
        <v>47.23</v>
      </c>
      <c r="CT6" s="21">
        <f t="shared" si="10"/>
        <v>54.22</v>
      </c>
      <c r="CU6" s="21">
        <f t="shared" si="10"/>
        <v>54.1</v>
      </c>
      <c r="CV6" s="21">
        <f t="shared" si="10"/>
        <v>60.92</v>
      </c>
      <c r="CW6" s="20" t="str">
        <f>IF(CW7="","",IF(CW7="-","【-】","【"&amp;SUBSTITUTE(TEXT(CW7,"#,##0.00"),"-","△")&amp;"】"))</f>
        <v>【60.13】</v>
      </c>
      <c r="CX6" s="21">
        <f>IF(CX7="",NA(),CX7)</f>
        <v>87.58</v>
      </c>
      <c r="CY6" s="21">
        <f t="shared" ref="CY6:DG6" si="11">IF(CY7="",NA(),CY7)</f>
        <v>87.74</v>
      </c>
      <c r="CZ6" s="21">
        <f t="shared" si="11"/>
        <v>87.79</v>
      </c>
      <c r="DA6" s="21">
        <f t="shared" si="11"/>
        <v>87.86</v>
      </c>
      <c r="DB6" s="21">
        <f t="shared" si="11"/>
        <v>87.89</v>
      </c>
      <c r="DC6" s="21">
        <f t="shared" si="11"/>
        <v>85.01</v>
      </c>
      <c r="DD6" s="21">
        <f t="shared" si="11"/>
        <v>85.55</v>
      </c>
      <c r="DE6" s="21">
        <f t="shared" si="11"/>
        <v>85.22</v>
      </c>
      <c r="DF6" s="21">
        <f t="shared" si="11"/>
        <v>83.94</v>
      </c>
      <c r="DG6" s="21">
        <f t="shared" si="11"/>
        <v>92.33</v>
      </c>
      <c r="DH6" s="20" t="str">
        <f>IF(DH7="","",IF(DH7="-","【-】","【"&amp;SUBSTITUTE(TEXT(DH7,"#,##0.00"),"-","△")&amp;"】"))</f>
        <v>【96.00】</v>
      </c>
      <c r="DI6" s="21">
        <f>IF(DI7="",NA(),DI7)</f>
        <v>5.6</v>
      </c>
      <c r="DJ6" s="21">
        <f t="shared" ref="DJ6:DR6" si="12">IF(DJ7="",NA(),DJ7)</f>
        <v>8.34</v>
      </c>
      <c r="DK6" s="21">
        <f t="shared" si="12"/>
        <v>11.06</v>
      </c>
      <c r="DL6" s="21">
        <f t="shared" si="12"/>
        <v>13.8</v>
      </c>
      <c r="DM6" s="21">
        <f t="shared" si="12"/>
        <v>16.53</v>
      </c>
      <c r="DN6" s="21">
        <f t="shared" si="12"/>
        <v>9.0399999999999991</v>
      </c>
      <c r="DO6" s="21">
        <f t="shared" si="12"/>
        <v>9.35</v>
      </c>
      <c r="DP6" s="21">
        <f t="shared" si="12"/>
        <v>12.44</v>
      </c>
      <c r="DQ6" s="21">
        <f t="shared" si="12"/>
        <v>12.83</v>
      </c>
      <c r="DR6" s="21">
        <f t="shared" si="12"/>
        <v>25.69</v>
      </c>
      <c r="DS6" s="20" t="str">
        <f>IF(DS7="","",IF(DS7="-","【-】","【"&amp;SUBSTITUTE(TEXT(DS7,"#,##0.00"),"-","△")&amp;"】"))</f>
        <v>【42.20】</v>
      </c>
      <c r="DT6" s="20">
        <f>IF(DT7="",NA(),DT7)</f>
        <v>0</v>
      </c>
      <c r="DU6" s="20">
        <f t="shared" ref="DU6:EC6" si="13">IF(DU7="",NA(),DU7)</f>
        <v>0</v>
      </c>
      <c r="DV6" s="21">
        <f t="shared" si="13"/>
        <v>2.17</v>
      </c>
      <c r="DW6" s="21">
        <f t="shared" si="13"/>
        <v>1.66</v>
      </c>
      <c r="DX6" s="21">
        <f t="shared" si="13"/>
        <v>1.66</v>
      </c>
      <c r="DY6" s="20">
        <f t="shared" si="13"/>
        <v>0</v>
      </c>
      <c r="DZ6" s="21">
        <f t="shared" si="13"/>
        <v>0.12</v>
      </c>
      <c r="EA6" s="21">
        <f t="shared" si="13"/>
        <v>0.28999999999999998</v>
      </c>
      <c r="EB6" s="21">
        <f t="shared" si="13"/>
        <v>0.15</v>
      </c>
      <c r="EC6" s="21">
        <f t="shared" si="13"/>
        <v>2.9</v>
      </c>
      <c r="ED6" s="20" t="str">
        <f>IF(ED7="","",IF(ED7="-","【-】","【"&amp;SUBSTITUTE(TEXT(ED7,"#,##0.00"),"-","△")&amp;"】"))</f>
        <v>【9.46】</v>
      </c>
      <c r="EE6" s="20">
        <f>IF(EE7="",NA(),EE7)</f>
        <v>0</v>
      </c>
      <c r="EF6" s="20">
        <f t="shared" ref="EF6:EN6" si="14">IF(EF7="",NA(),EF7)</f>
        <v>0</v>
      </c>
      <c r="EG6" s="20">
        <f t="shared" si="14"/>
        <v>0</v>
      </c>
      <c r="EH6" s="20">
        <f t="shared" si="14"/>
        <v>0</v>
      </c>
      <c r="EI6" s="20">
        <f t="shared" si="14"/>
        <v>0</v>
      </c>
      <c r="EJ6" s="21">
        <f t="shared" si="14"/>
        <v>0.04</v>
      </c>
      <c r="EK6" s="21">
        <f t="shared" si="14"/>
        <v>0.06</v>
      </c>
      <c r="EL6" s="21">
        <f t="shared" si="14"/>
        <v>0.01</v>
      </c>
      <c r="EM6" s="21">
        <f t="shared" si="14"/>
        <v>0.33</v>
      </c>
      <c r="EN6" s="21">
        <f t="shared" si="14"/>
        <v>0.16</v>
      </c>
      <c r="EO6" s="20" t="str">
        <f>IF(EO7="","",IF(EO7="-","【-】","【"&amp;SUBSTITUTE(TEXT(EO7,"#,##0.00"),"-","△")&amp;"】"))</f>
        <v>【0.19】</v>
      </c>
    </row>
    <row r="7" spans="1:148" s="22" customFormat="1" x14ac:dyDescent="0.2">
      <c r="A7" s="14"/>
      <c r="B7" s="23">
        <v>2024</v>
      </c>
      <c r="C7" s="23">
        <v>234419</v>
      </c>
      <c r="D7" s="23">
        <v>46</v>
      </c>
      <c r="E7" s="23">
        <v>17</v>
      </c>
      <c r="F7" s="23">
        <v>1</v>
      </c>
      <c r="G7" s="23">
        <v>0</v>
      </c>
      <c r="H7" s="23" t="s">
        <v>96</v>
      </c>
      <c r="I7" s="23" t="s">
        <v>97</v>
      </c>
      <c r="J7" s="23" t="s">
        <v>98</v>
      </c>
      <c r="K7" s="23" t="s">
        <v>99</v>
      </c>
      <c r="L7" s="23" t="s">
        <v>100</v>
      </c>
      <c r="M7" s="23" t="s">
        <v>101</v>
      </c>
      <c r="N7" s="24" t="s">
        <v>102</v>
      </c>
      <c r="O7" s="24">
        <v>74.650000000000006</v>
      </c>
      <c r="P7" s="24">
        <v>85.9</v>
      </c>
      <c r="Q7" s="24">
        <v>85.7</v>
      </c>
      <c r="R7" s="24">
        <v>1870</v>
      </c>
      <c r="S7" s="24">
        <v>28083</v>
      </c>
      <c r="T7" s="24">
        <v>23.8</v>
      </c>
      <c r="U7" s="24">
        <v>1179.96</v>
      </c>
      <c r="V7" s="24">
        <v>24088</v>
      </c>
      <c r="W7" s="24">
        <v>3.76</v>
      </c>
      <c r="X7" s="24">
        <v>6406.38</v>
      </c>
      <c r="Y7" s="24">
        <v>103.8</v>
      </c>
      <c r="Z7" s="24">
        <v>102.32</v>
      </c>
      <c r="AA7" s="24">
        <v>103.59</v>
      </c>
      <c r="AB7" s="24">
        <v>103.07</v>
      </c>
      <c r="AC7" s="24">
        <v>102.25</v>
      </c>
      <c r="AD7" s="24">
        <v>106.75</v>
      </c>
      <c r="AE7" s="24">
        <v>109.7</v>
      </c>
      <c r="AF7" s="24">
        <v>109.07</v>
      </c>
      <c r="AG7" s="24">
        <v>112.19</v>
      </c>
      <c r="AH7" s="24">
        <v>103.27</v>
      </c>
      <c r="AI7" s="24">
        <v>105.36</v>
      </c>
      <c r="AJ7" s="24">
        <v>0</v>
      </c>
      <c r="AK7" s="24">
        <v>0</v>
      </c>
      <c r="AL7" s="24">
        <v>0</v>
      </c>
      <c r="AM7" s="24">
        <v>0</v>
      </c>
      <c r="AN7" s="24">
        <v>0</v>
      </c>
      <c r="AO7" s="24">
        <v>7.23</v>
      </c>
      <c r="AP7" s="24">
        <v>0.1</v>
      </c>
      <c r="AQ7" s="24">
        <v>0</v>
      </c>
      <c r="AR7" s="24">
        <v>0.17</v>
      </c>
      <c r="AS7" s="24">
        <v>20.28</v>
      </c>
      <c r="AT7" s="24">
        <v>3.12</v>
      </c>
      <c r="AU7" s="24">
        <v>28.86</v>
      </c>
      <c r="AV7" s="24">
        <v>26.56</v>
      </c>
      <c r="AW7" s="24">
        <v>27.41</v>
      </c>
      <c r="AX7" s="24">
        <v>43.75</v>
      </c>
      <c r="AY7" s="24">
        <v>36.11</v>
      </c>
      <c r="AZ7" s="24">
        <v>38.76</v>
      </c>
      <c r="BA7" s="24">
        <v>49.21</v>
      </c>
      <c r="BB7" s="24">
        <v>62.92</v>
      </c>
      <c r="BC7" s="24">
        <v>66.260000000000005</v>
      </c>
      <c r="BD7" s="24">
        <v>74.84</v>
      </c>
      <c r="BE7" s="24">
        <v>82.75</v>
      </c>
      <c r="BF7" s="24">
        <v>1166.45</v>
      </c>
      <c r="BG7" s="24">
        <v>1078.68</v>
      </c>
      <c r="BH7" s="24">
        <v>980.7</v>
      </c>
      <c r="BI7" s="24">
        <v>836.5</v>
      </c>
      <c r="BJ7" s="24">
        <v>780.8</v>
      </c>
      <c r="BK7" s="24">
        <v>1303.55</v>
      </c>
      <c r="BL7" s="24">
        <v>1172.21</v>
      </c>
      <c r="BM7" s="24">
        <v>1122.71</v>
      </c>
      <c r="BN7" s="24">
        <v>1225.74</v>
      </c>
      <c r="BO7" s="24">
        <v>693.82</v>
      </c>
      <c r="BP7" s="24">
        <v>602.55999999999995</v>
      </c>
      <c r="BQ7" s="24">
        <v>60.99</v>
      </c>
      <c r="BR7" s="24">
        <v>59.62</v>
      </c>
      <c r="BS7" s="24">
        <v>61.06</v>
      </c>
      <c r="BT7" s="24">
        <v>62.21</v>
      </c>
      <c r="BU7" s="24">
        <v>61.95</v>
      </c>
      <c r="BV7" s="24">
        <v>78.510000000000005</v>
      </c>
      <c r="BW7" s="24">
        <v>79.55</v>
      </c>
      <c r="BX7" s="24">
        <v>76.87</v>
      </c>
      <c r="BY7" s="24">
        <v>77.03</v>
      </c>
      <c r="BZ7" s="24">
        <v>85.44</v>
      </c>
      <c r="CA7" s="24">
        <v>97.94</v>
      </c>
      <c r="CB7" s="24">
        <v>168.15</v>
      </c>
      <c r="CC7" s="24">
        <v>172.08</v>
      </c>
      <c r="CD7" s="24">
        <v>168.1</v>
      </c>
      <c r="CE7" s="24">
        <v>162.58000000000001</v>
      </c>
      <c r="CF7" s="24">
        <v>163.98</v>
      </c>
      <c r="CG7" s="24">
        <v>160.44999999999999</v>
      </c>
      <c r="CH7" s="24">
        <v>161.13</v>
      </c>
      <c r="CI7" s="24">
        <v>161.19999999999999</v>
      </c>
      <c r="CJ7" s="24">
        <v>157.56</v>
      </c>
      <c r="CK7" s="24">
        <v>151.87</v>
      </c>
      <c r="CL7" s="24">
        <v>140.97999999999999</v>
      </c>
      <c r="CM7" s="24" t="s">
        <v>102</v>
      </c>
      <c r="CN7" s="24" t="s">
        <v>102</v>
      </c>
      <c r="CO7" s="24" t="s">
        <v>102</v>
      </c>
      <c r="CP7" s="24" t="s">
        <v>102</v>
      </c>
      <c r="CQ7" s="24" t="s">
        <v>102</v>
      </c>
      <c r="CR7" s="24">
        <v>46.3</v>
      </c>
      <c r="CS7" s="24">
        <v>47.23</v>
      </c>
      <c r="CT7" s="24">
        <v>54.22</v>
      </c>
      <c r="CU7" s="24">
        <v>54.1</v>
      </c>
      <c r="CV7" s="24">
        <v>60.92</v>
      </c>
      <c r="CW7" s="24">
        <v>60.13</v>
      </c>
      <c r="CX7" s="24">
        <v>87.58</v>
      </c>
      <c r="CY7" s="24">
        <v>87.74</v>
      </c>
      <c r="CZ7" s="24">
        <v>87.79</v>
      </c>
      <c r="DA7" s="24">
        <v>87.86</v>
      </c>
      <c r="DB7" s="24">
        <v>87.89</v>
      </c>
      <c r="DC7" s="24">
        <v>85.01</v>
      </c>
      <c r="DD7" s="24">
        <v>85.55</v>
      </c>
      <c r="DE7" s="24">
        <v>85.22</v>
      </c>
      <c r="DF7" s="24">
        <v>83.94</v>
      </c>
      <c r="DG7" s="24">
        <v>92.33</v>
      </c>
      <c r="DH7" s="24">
        <v>96</v>
      </c>
      <c r="DI7" s="24">
        <v>5.6</v>
      </c>
      <c r="DJ7" s="24">
        <v>8.34</v>
      </c>
      <c r="DK7" s="24">
        <v>11.06</v>
      </c>
      <c r="DL7" s="24">
        <v>13.8</v>
      </c>
      <c r="DM7" s="24">
        <v>16.53</v>
      </c>
      <c r="DN7" s="24">
        <v>9.0399999999999991</v>
      </c>
      <c r="DO7" s="24">
        <v>9.35</v>
      </c>
      <c r="DP7" s="24">
        <v>12.44</v>
      </c>
      <c r="DQ7" s="24">
        <v>12.83</v>
      </c>
      <c r="DR7" s="24">
        <v>25.69</v>
      </c>
      <c r="DS7" s="24">
        <v>42.2</v>
      </c>
      <c r="DT7" s="24">
        <v>0</v>
      </c>
      <c r="DU7" s="24">
        <v>0</v>
      </c>
      <c r="DV7" s="24">
        <v>2.17</v>
      </c>
      <c r="DW7" s="24">
        <v>1.66</v>
      </c>
      <c r="DX7" s="24">
        <v>1.66</v>
      </c>
      <c r="DY7" s="24">
        <v>0</v>
      </c>
      <c r="DZ7" s="24">
        <v>0.12</v>
      </c>
      <c r="EA7" s="24">
        <v>0.28999999999999998</v>
      </c>
      <c r="EB7" s="24">
        <v>0.15</v>
      </c>
      <c r="EC7" s="24">
        <v>2.9</v>
      </c>
      <c r="ED7" s="24">
        <v>9.4600000000000009</v>
      </c>
      <c r="EE7" s="24">
        <v>0</v>
      </c>
      <c r="EF7" s="24">
        <v>0</v>
      </c>
      <c r="EG7" s="24">
        <v>0</v>
      </c>
      <c r="EH7" s="24">
        <v>0</v>
      </c>
      <c r="EI7" s="24">
        <v>0</v>
      </c>
      <c r="EJ7" s="24">
        <v>0.04</v>
      </c>
      <c r="EK7" s="24">
        <v>0.06</v>
      </c>
      <c r="EL7" s="24">
        <v>0.01</v>
      </c>
      <c r="EM7" s="24">
        <v>0.33</v>
      </c>
      <c r="EN7" s="24">
        <v>0.16</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2026-02-17T05:33:31Z</cp:lastPrinted>
  <dcterms:created xsi:type="dcterms:W3CDTF">2025-12-23T06:02:16Z</dcterms:created>
  <dcterms:modified xsi:type="dcterms:W3CDTF">2026-02-17T05:34:44Z</dcterms:modified>
  <cp:category/>
</cp:coreProperties>
</file>