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47　東浦町○\下水（公下）○\"/>
    </mc:Choice>
  </mc:AlternateContent>
  <xr:revisionPtr revIDLastSave="0" documentId="13_ncr:1_{6D362362-1545-4AEA-AB13-A8170F8923E8}" xr6:coauthVersionLast="47" xr6:coauthVersionMax="47" xr10:uidLastSave="{00000000-0000-0000-0000-000000000000}"/>
  <workbookProtection workbookAlgorithmName="SHA-512" workbookHashValue="N+H4/DohAGiF6K2cqRlnBfK/xmCdcHzPb5WcI87igx0SEmlCeQ4V7G2ORI8VhIvS7JaPud+vu2KE1k+WXFuZTQ==" workbookSaltValue="oe8CGZQG71tPxYCEKjnD4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E85" i="4"/>
  <c r="BB10" i="4"/>
  <c r="AT10" i="4"/>
  <c r="P10"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<sst xmlns="http://schemas.openxmlformats.org/spreadsheetml/2006/main" count="236" uniqueCount="116">
  <si>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</si>
  <si>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</si>
  <si>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</si>
  <si>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</si>
  <si>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</si>
  <si>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</si>
  <si>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</si>
  <si>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</si>
  <si>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</si>
  <si>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</si>
  <si>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</si>
  <si>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</si>
  <si>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</si>
  <si>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</si>
  <si>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</si>
  <si>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</si>
  <si>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</si>
  <si>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</si>
  <si>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</si>
  <si>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</si>
  <si>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</si>
  <si>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</si>
  <si>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</si>
  <si>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</si>
  <si>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</si>
  <si>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</si>
  <si>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</si>
  <si>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</si>
  <si>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</si>
  <si>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</si>
  <si>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</si>
  <si>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</si>
  <si>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</si>
  <si>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</si>
  <si>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</si>
  <si>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</si>
  <si>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</si>
  <si>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</si>
  <si>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</si>
  <si>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</si>
  <si>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</si>
  <si>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</si>
  <si>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</si>
  <si>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</si>
  <si>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</si>
  <si>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</si>
  <si>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</si>
  <si>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</si>
  <si>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</si>
  <si>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</si>
  <si>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</si>
  <si>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</si>
  <si>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</si>
  <si>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</si>
  <si>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</si>
  <si>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</si>
  <si>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</si>
  <si>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</si>
  <si>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</si>
  <si>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</si>
  <si>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</si>
  <si>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</si>
  <si>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</si>
  <si>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</si>
  <si>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</si>
  <si>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</si>
  <si>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</si>
  <si>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</si>
  <si>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</si>
  <si>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</si>
  <si>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</si>
  <si>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</si>
  <si>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</si>
  <si>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</si>
  <si>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</si>
  <si>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</si>
  <si>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</si>
  <si>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</si>
  <si>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</si>
  <si>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</si>
  <si>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</si>
  <si>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</si>
  <si>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</si>
  <si>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</si>
  <si>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</si>
  <si>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</si>
  <si>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</si>
  <si>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</si>
  <si>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</si>
  <si>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</si>
  <si>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</si>
  <si>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</si>
  <si>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</si>
  <si>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</si>
  <si>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</si>
  <si>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</si>
  <si>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東浦町</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</si>
  <si>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</si>
  <si>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</si>
  <si>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</si>
  <si>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</si>
  <si>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</si>
  <si>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</si>
  <si>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</si>
  <si>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</si>
  <si>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</si>
  <si>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</si>
  <si>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</si>
  <si>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</si>
  <si>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</si>
  <si>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</si>
  <si>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</si>
  <si>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</si>
  <si>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①経常収支比率は前年度と比較して、当年度予定していた調査設計業務が繰り越ししたことにより増加しました。②累積欠損金比率は０％だったため、引き続き経営の健全化に努めていきます。
　③流動比率は前年と比較し、流動負債が減少したため増加していますが、100％を下回っています。企業債償還金は翌年度の他会計繰入金等により返済しています。
　⑥汚水処理原価と④企業債残高対事業規模比率が前年に引き続き高い水準であるにも関わらず、経費回収率が低い状況にあるのは、下水道使用料収入が少ないことが原因と考えられ、令和８年４月より下水使用料の改定が決定しているため数値の健全化が見込まれます。
　⑧水洗化率は横ばいに推移しており、引き続き公共下水道接続への促進を行っていきます。
　⑦施設利用率については町単独で処理場を有しないことから、算定されておりません。</t>
    <rPh sb="2" eb="8">
      <t>ケイジョウシュウシヒリツ</t>
    </rPh>
    <rPh sb="18" eb="23">
      <t>トウネンドヨテイ</t>
    </rPh>
    <rPh sb="27" eb="31">
      <t>チョウサセッケイ</t>
    </rPh>
    <rPh sb="31" eb="33">
      <t>ギョウム</t>
    </rPh>
    <rPh sb="34" eb="35">
      <t>ク</t>
    </rPh>
    <rPh sb="36" eb="37">
      <t>コ</t>
    </rPh>
    <rPh sb="45" eb="47">
      <t>ゾウカ</t>
    </rPh>
    <rPh sb="58" eb="60">
      <t>ヒリツ</t>
    </rPh>
    <rPh sb="69" eb="70">
      <t>ヒ</t>
    </rPh>
    <rPh sb="71" eb="72">
      <t>ツヅ</t>
    </rPh>
    <rPh sb="73" eb="75">
      <t>ケイエイ</t>
    </rPh>
    <rPh sb="76" eb="78">
      <t>ケンゼン</t>
    </rPh>
    <rPh sb="78" eb="79">
      <t>カ</t>
    </rPh>
    <rPh sb="80" eb="81">
      <t>ツト</t>
    </rPh>
    <rPh sb="91" eb="95">
      <t>リュウドウヒリツ</t>
    </rPh>
    <rPh sb="96" eb="98">
      <t>ゼンネン</t>
    </rPh>
    <rPh sb="99" eb="101">
      <t>ヒカク</t>
    </rPh>
    <rPh sb="103" eb="107">
      <t>リュウドウフサイ</t>
    </rPh>
    <rPh sb="108" eb="110">
      <t>ゲンショウ</t>
    </rPh>
    <rPh sb="128" eb="130">
      <t>シタマワ</t>
    </rPh>
    <rPh sb="155" eb="157">
      <t>ゼンネン</t>
    </rPh>
    <rPh sb="158" eb="159">
      <t>ヒ</t>
    </rPh>
    <rPh sb="163" eb="164">
      <t>タカ</t>
    </rPh>
    <rPh sb="165" eb="167">
      <t>スイジュン</t>
    </rPh>
    <rPh sb="205" eb="206">
      <t>カカ</t>
    </rPh>
    <rPh sb="210" eb="211">
      <t>カンガ</t>
    </rPh>
    <rPh sb="215" eb="217">
      <t>レイワ</t>
    </rPh>
    <rPh sb="218" eb="220">
      <t>ネンド</t>
    </rPh>
    <rPh sb="221" eb="222">
      <t>ガツ</t>
    </rPh>
    <rPh sb="225" eb="228">
      <t>シヨウリョウ</t>
    </rPh>
    <rPh sb="229" eb="231">
      <t>カイテイ</t>
    </rPh>
    <rPh sb="232" eb="234">
      <t>ケッテイ</t>
    </rPh>
    <rPh sb="242" eb="244">
      <t>スウチ</t>
    </rPh>
    <rPh sb="245" eb="248">
      <t>ケンゼンカ</t>
    </rPh>
    <rPh sb="249" eb="251">
      <t>ミコ</t>
    </rPh>
    <rPh sb="258" eb="262">
      <t>スイセンカリツ</t>
    </rPh>
    <rPh sb="274" eb="275">
      <t>ヒ</t>
    </rPh>
    <rPh sb="276" eb="277">
      <t>ツヅ</t>
    </rPh>
    <rPh sb="278" eb="280">
      <t>コウキョウ</t>
    </rPh>
    <rPh sb="280" eb="283">
      <t>ゲスイドウ</t>
    </rPh>
    <rPh sb="283" eb="285">
      <t>セツゾク</t>
    </rPh>
    <rPh sb="287" eb="289">
      <t>ソクシン</t>
    </rPh>
    <rPh sb="290" eb="291">
      <t>オコナ</t>
    </rPh>
    <phoneticPr fontId="4"/>
  </si>
  <si>
    <t xml:space="preserve">　① 有形固定資産減価償却費率は、類似団体に比べ低い値となっていますが、平成元年度の供用開始から有形固定資産の大半を占める管渠の多くが耐用年数（50年）を迎えていないことと、管渠の整備が概成しつつあることから、今後増加していくと考えられます。
　②管渠老朽化率は、前年と比較し微減となりました。これは本年度に耐用年数を超えた管渠がなく、管渠を改良したことで、減少したためです。
　③管渠改善率は、前年度と比較して大きく増加しました。これは更新した管渠の延長が増加したためです。
　今後もストックマネジメント等により老朽化の状況を把握し、計画的な投資計画を通して、管渠改善率の上昇を図り、健全な管渠状況を維持していく必要があります。
</t>
    <rPh sb="36" eb="38">
      <t>ヘイセイ</t>
    </rPh>
    <rPh sb="38" eb="39">
      <t>ガン</t>
    </rPh>
    <rPh sb="39" eb="41">
      <t>ネンド</t>
    </rPh>
    <rPh sb="42" eb="46">
      <t>キョウヨウカイシ</t>
    </rPh>
    <rPh sb="48" eb="54">
      <t>ユウケイコテイシサン</t>
    </rPh>
    <rPh sb="55" eb="57">
      <t>タイハン</t>
    </rPh>
    <rPh sb="58" eb="59">
      <t>シ</t>
    </rPh>
    <rPh sb="64" eb="65">
      <t>オオ</t>
    </rPh>
    <rPh sb="87" eb="89">
      <t>カンキョ</t>
    </rPh>
    <rPh sb="90" eb="92">
      <t>セイビ</t>
    </rPh>
    <rPh sb="93" eb="95">
      <t>ガイセイ</t>
    </rPh>
    <rPh sb="105" eb="107">
      <t>コンゴ</t>
    </rPh>
    <rPh sb="132" eb="134">
      <t>ゼンネン</t>
    </rPh>
    <rPh sb="135" eb="137">
      <t>ヒカク</t>
    </rPh>
    <rPh sb="138" eb="140">
      <t>ビゲン</t>
    </rPh>
    <rPh sb="150" eb="153">
      <t>ホンネンド</t>
    </rPh>
    <rPh sb="154" eb="158">
      <t>タイヨウネンスウ</t>
    </rPh>
    <rPh sb="159" eb="160">
      <t>コ</t>
    </rPh>
    <rPh sb="162" eb="164">
      <t>カンキョ</t>
    </rPh>
    <rPh sb="168" eb="170">
      <t>カンキョ</t>
    </rPh>
    <rPh sb="171" eb="173">
      <t>カイリョウ</t>
    </rPh>
    <rPh sb="179" eb="181">
      <t>ゲンショウ</t>
    </rPh>
    <rPh sb="202" eb="204">
      <t>ヒカク</t>
    </rPh>
    <rPh sb="206" eb="207">
      <t>オオ</t>
    </rPh>
    <rPh sb="209" eb="211">
      <t>ゾウカ</t>
    </rPh>
    <rPh sb="219" eb="221">
      <t>コウシン</t>
    </rPh>
    <rPh sb="223" eb="225">
      <t>カンキョ</t>
    </rPh>
    <rPh sb="226" eb="228">
      <t>エンチョウ</t>
    </rPh>
    <rPh sb="229" eb="231">
      <t>ゾウカ</t>
    </rPh>
    <rPh sb="240" eb="242">
      <t>コンゴ</t>
    </rPh>
    <rPh sb="287" eb="289">
      <t>ジョウショウ</t>
    </rPh>
    <rPh sb="290" eb="291">
      <t>ハカ</t>
    </rPh>
    <rPh sb="293" eb="295">
      <t>ケンゼン</t>
    </rPh>
    <rPh sb="296" eb="298">
      <t>カンキョ</t>
    </rPh>
    <rPh sb="298" eb="300">
      <t>ジョウキョウ</t>
    </rPh>
    <rPh sb="301" eb="303">
      <t>イジ</t>
    </rPh>
    <rPh sb="307" eb="309">
      <t>ヒツヨウ</t>
    </rPh>
    <phoneticPr fontId="4"/>
  </si>
  <si>
    <t>　下水道使用料については、今後少子高齢化による人口減少の影響、節水型社会への移行等により減少することが見込まれるため、供用開始後間もない未接続地区の水洗化率の向上を図り、使用料の増加に努める必要があります。　　　                                                                                                                                                                                           　　　　　　　
　また、今後は施設更新や物価上昇による費用の増加等が想定されるため、管渠の改善については各種計画により、費用の削減等に努め経費回収率の向上を図る必要があります。
　令和８年４月より下水使用料の改定が決定しているため、経費回収率の向上が見込まれますが、引き続き経営の健全化を推進していきます。</t>
    <rPh sb="13" eb="15">
      <t>コンゴ</t>
    </rPh>
    <rPh sb="40" eb="41">
      <t>トウ</t>
    </rPh>
    <rPh sb="85" eb="88">
      <t>シヨウリョウ</t>
    </rPh>
    <rPh sb="313" eb="315">
      <t>ブッカ</t>
    </rPh>
    <rPh sb="315" eb="317">
      <t>ジョウショウ</t>
    </rPh>
    <rPh sb="320" eb="322">
      <t>ヒヨウ</t>
    </rPh>
    <rPh sb="323" eb="325">
      <t>ゾウカ</t>
    </rPh>
    <rPh sb="325" eb="326">
      <t>ナド</t>
    </rPh>
    <rPh sb="345" eb="349">
      <t>カクシュケイカク</t>
    </rPh>
    <rPh sb="409" eb="414">
      <t>ケイヒカイシュウリツ</t>
    </rPh>
    <rPh sb="415" eb="417">
      <t>コウジョウ</t>
    </rPh>
    <rPh sb="418" eb="420">
      <t>ミコ</t>
    </rPh>
    <rPh sb="426" eb="427">
      <t>ヒ</t>
    </rPh>
    <rPh sb="428" eb="429">
      <t>ツヅ</t>
    </rPh>
    <rPh sb="430" eb="432">
      <t>ケイエイ</t>
    </rPh>
    <rPh sb="433" eb="436">
      <t>ケンゼンカ</t>
    </rPh>
    <rPh sb="437" eb="439">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</si>
</sst>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7.0000000000000007E-2</c:v>
                </c:pt>
                <c:pt idx="1">
                  <c:v>0.14000000000000001</c:v>
                </c:pt>
                <c:pt idx="2">
                  <c:v>0.06</c:v>
                </c:pt>
                <c:pt idx="3">
                  <c:v>0.06</c:v>
                </c:pt>
                <c:pt idx="4">
                  <c:v>0.28000000000000003</c:v>
                </c:pt>
              </c:numCache>
            </c:numRef>
          </c:val>
          <c:extLst>
            <c:ext xmlns:c16="http://schemas.microsoft.com/office/drawing/2014/chart" uri="{C3380CC4-5D6E-409C-BE32-E72D297353CC}">
              <c16:uniqueId val="{00000000-12E8-475B-B024-BDB8D6CAECD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12E8-475B-B024-BDB8D6CAECD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51-4FC6-9835-1E9D4787327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C951-4FC6-9835-1E9D4787327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85.58</c:v>
                </c:pt>
                <c:pt idx="1">
                  <c:v>86.52</c:v>
                </c:pt>
                <c:pt idx="2">
                  <c:v>86.97</c:v>
                </c:pt>
                <c:pt idx="3">
                  <c:v>87.62</c:v>
                </c:pt>
                <c:pt idx="4">
                  <c:v>88.28</c:v>
                </c:pt>
              </c:numCache>
            </c:numRef>
          </c:val>
          <c:extLst>
            <c:ext xmlns:c16="http://schemas.microsoft.com/office/drawing/2014/chart" uri="{C3380CC4-5D6E-409C-BE32-E72D297353CC}">
              <c16:uniqueId val="{00000000-F012-42B6-9743-04581F71E34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F012-42B6-9743-04581F71E34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102.39</c:v>
                </c:pt>
                <c:pt idx="1">
                  <c:v>101.12</c:v>
                </c:pt>
                <c:pt idx="2">
                  <c:v>100.11</c:v>
                </c:pt>
                <c:pt idx="3">
                  <c:v>99.7</c:v>
                </c:pt>
                <c:pt idx="4">
                  <c:v>103.18</c:v>
                </c:pt>
              </c:numCache>
            </c:numRef>
          </c:val>
          <c:extLst>
            <c:ext xmlns:c16="http://schemas.microsoft.com/office/drawing/2014/chart" uri="{C3380CC4-5D6E-409C-BE32-E72D297353CC}">
              <c16:uniqueId val="{00000000-B270-42DC-9ECA-FD9E56B9043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B270-42DC-9ECA-FD9E56B9043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7.35</c:v>
                </c:pt>
                <c:pt idx="1">
                  <c:v>10.86</c:v>
                </c:pt>
                <c:pt idx="2">
                  <c:v>14.35</c:v>
                </c:pt>
                <c:pt idx="3">
                  <c:v>17.690000000000001</c:v>
                </c:pt>
                <c:pt idx="4">
                  <c:v>20.78</c:v>
                </c:pt>
              </c:numCache>
            </c:numRef>
          </c:val>
          <c:extLst>
            <c:ext xmlns:c16="http://schemas.microsoft.com/office/drawing/2014/chart" uri="{C3380CC4-5D6E-409C-BE32-E72D297353CC}">
              <c16:uniqueId val="{00000000-3DA8-4BF0-B060-D5CFC0239FF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3DA8-4BF0-B060-D5CFC0239FF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quot;-&quot;">
                  <c:v>3.14</c:v>
                </c:pt>
                <c:pt idx="4" formatCode="#,##0.00;&quot;△&quot;#,##0.00;&quot;-&quot;">
                  <c:v>3.12</c:v>
                </c:pt>
              </c:numCache>
            </c:numRef>
          </c:val>
          <c:extLst>
            <c:ext xmlns:c16="http://schemas.microsoft.com/office/drawing/2014/chart" uri="{C3380CC4-5D6E-409C-BE32-E72D297353CC}">
              <c16:uniqueId val="{00000000-BE49-43F0-9F3D-025F8D2B582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BE49-43F0-9F3D-025F8D2B582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B8-45BA-867C-D131AC32A20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B6B8-45BA-867C-D131AC32A20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24.14</c:v>
                </c:pt>
                <c:pt idx="1">
                  <c:v>27.6</c:v>
                </c:pt>
                <c:pt idx="2">
                  <c:v>34.32</c:v>
                </c:pt>
                <c:pt idx="3">
                  <c:v>45.22</c:v>
                </c:pt>
                <c:pt idx="4">
                  <c:v>52.37</c:v>
                </c:pt>
              </c:numCache>
            </c:numRef>
          </c:val>
          <c:extLst>
            <c:ext xmlns:c16="http://schemas.microsoft.com/office/drawing/2014/chart" uri="{C3380CC4-5D6E-409C-BE32-E72D297353CC}">
              <c16:uniqueId val="{00000000-A29C-44D5-971F-F3B7D719320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A29C-44D5-971F-F3B7D719320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1303.32</c:v>
                </c:pt>
                <c:pt idx="1">
                  <c:v>1113.07</c:v>
                </c:pt>
                <c:pt idx="2">
                  <c:v>1077.97</c:v>
                </c:pt>
                <c:pt idx="3">
                  <c:v>886.48</c:v>
                </c:pt>
                <c:pt idx="4">
                  <c:v>878.45</c:v>
                </c:pt>
              </c:numCache>
            </c:numRef>
          </c:val>
          <c:extLst>
            <c:ext xmlns:c16="http://schemas.microsoft.com/office/drawing/2014/chart" uri="{C3380CC4-5D6E-409C-BE32-E72D297353CC}">
              <c16:uniqueId val="{00000000-0003-43E0-A243-BA5FE6C6FA6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0003-43E0-A243-BA5FE6C6FA6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59.73</c:v>
                </c:pt>
                <c:pt idx="1">
                  <c:v>59.79</c:v>
                </c:pt>
                <c:pt idx="2">
                  <c:v>60.05</c:v>
                </c:pt>
                <c:pt idx="3">
                  <c:v>60.24</c:v>
                </c:pt>
                <c:pt idx="4">
                  <c:v>61.03</c:v>
                </c:pt>
              </c:numCache>
            </c:numRef>
          </c:val>
          <c:extLst>
            <c:ext xmlns:c16="http://schemas.microsoft.com/office/drawing/2014/chart" uri="{C3380CC4-5D6E-409C-BE32-E72D297353CC}">
              <c16:uniqueId val="{00000000-CB9C-49F3-87E9-CC0A391CE0C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CB9C-49F3-87E9-CC0A391CE0C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153.77000000000001</c:v>
                </c:pt>
                <c:pt idx="1">
                  <c:v>153.69</c:v>
                </c:pt>
                <c:pt idx="2">
                  <c:v>153.56</c:v>
                </c:pt>
                <c:pt idx="3">
                  <c:v>153.47999999999999</c:v>
                </c:pt>
                <c:pt idx="4">
                  <c:v>153.38</c:v>
                </c:pt>
              </c:numCache>
            </c:numRef>
          </c:val>
          <c:extLst>
            <c:ext xmlns:c16="http://schemas.microsoft.com/office/drawing/2014/chart" uri="{C3380CC4-5D6E-409C-BE32-E72D297353CC}">
              <c16:uniqueId val="{00000000-B291-40FF-A594-0BF7FA29DD4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B291-40FF-A594-0BF7FA29DD4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東浦町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Bc1</v>
      </c>
      <c r="X8" s="64"/>
      <c r="Y8" s="64"/>
      <c r="Z8" s="64"/>
      <c r="AA8" s="64"/>
      <c r="AB8" s="64"/>
      <c r="AC8" s="64"/>
      <c r="AD8" s="65" t="str">
        <f>データ!$M$6</f>
        <v>非設置</v>
      </c>
      <c r="AE8" s="65"/>
      <c r="AF8" s="65"/>
      <c r="AG8" s="65"/>
      <c r="AH8" s="65"/>
      <c r="AI8" s="65"/>
      <c r="AJ8" s="65"/>
      <c r="AK8" s="3"/>
      <c r="AL8" s="44">
        <f>データ!S6</f>
        <v>50029</v>
      </c>
      <c r="AM8" s="44"/>
      <c r="AN8" s="44"/>
      <c r="AO8" s="44"/>
      <c r="AP8" s="44"/>
      <c r="AQ8" s="44"/>
      <c r="AR8" s="44"/>
      <c r="AS8" s="44"/>
      <c r="AT8" s="45">
        <f>データ!T6</f>
        <v>31.14</v>
      </c>
      <c r="AU8" s="45"/>
      <c r="AV8" s="45"/>
      <c r="AW8" s="45"/>
      <c r="AX8" s="45"/>
      <c r="AY8" s="45"/>
      <c r="AZ8" s="45"/>
      <c r="BA8" s="45"/>
      <c r="BB8" s="45">
        <f>データ!U6</f>
        <v>1606.58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73.22</v>
      </c>
      <c r="J10" s="45"/>
      <c r="K10" s="45"/>
      <c r="L10" s="45"/>
      <c r="M10" s="45"/>
      <c r="N10" s="45"/>
      <c r="O10" s="45"/>
      <c r="P10" s="45">
        <f>データ!P6</f>
        <v>86.84</v>
      </c>
      <c r="Q10" s="45"/>
      <c r="R10" s="45"/>
      <c r="S10" s="45"/>
      <c r="T10" s="45"/>
      <c r="U10" s="45"/>
      <c r="V10" s="45"/>
      <c r="W10" s="45">
        <f>データ!Q6</f>
        <v>88.08</v>
      </c>
      <c r="X10" s="45"/>
      <c r="Y10" s="45"/>
      <c r="Z10" s="45"/>
      <c r="AA10" s="45"/>
      <c r="AB10" s="45"/>
      <c r="AC10" s="45"/>
      <c r="AD10" s="44">
        <f>データ!R6</f>
        <v>1760</v>
      </c>
      <c r="AE10" s="44"/>
      <c r="AF10" s="44"/>
      <c r="AG10" s="44"/>
      <c r="AH10" s="44"/>
      <c r="AI10" s="44"/>
      <c r="AJ10" s="44"/>
      <c r="AK10" s="2"/>
      <c r="AL10" s="44">
        <f>データ!V6</f>
        <v>43260</v>
      </c>
      <c r="AM10" s="44"/>
      <c r="AN10" s="44"/>
      <c r="AO10" s="44"/>
      <c r="AP10" s="44"/>
      <c r="AQ10" s="44"/>
      <c r="AR10" s="44"/>
      <c r="AS10" s="44"/>
      <c r="AT10" s="45">
        <f>データ!W6</f>
        <v>6.71</v>
      </c>
      <c r="AU10" s="45"/>
      <c r="AV10" s="45"/>
      <c r="AW10" s="45"/>
      <c r="AX10" s="45"/>
      <c r="AY10" s="45"/>
      <c r="AZ10" s="45"/>
      <c r="BA10" s="45"/>
      <c r="BB10" s="45">
        <f>データ!X6</f>
        <v>6447.09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brxslIX9shtVqycX4E97Hre6WTdgXtos105r7nAS5EVk8TP42B3t/gW2yTdBVOhzhNAASAJjMf71x9uvqDZW1Q==" saltValue="gqidBspSCSpYOibdaqMJ5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234427</v>
      </c>
      <c r="D6" s="19">
        <f t="shared" si="3"/>
        <v>46</v>
      </c>
      <c r="E6" s="19">
        <f t="shared" si="3"/>
        <v>17</v>
      </c>
      <c r="F6" s="19">
        <f t="shared" si="3"/>
        <v>1</v>
      </c>
      <c r="G6" s="19">
        <f t="shared" si="3"/>
        <v>0</v>
      </c>
      <c r="H6" s="19" t="str">
        <f t="shared" si="3"/>
        <v>愛知県　東浦町</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73.22</v>
      </c>
      <c r="P6" s="20">
        <f t="shared" si="3"/>
        <v>86.84</v>
      </c>
      <c r="Q6" s="20">
        <f t="shared" si="3"/>
        <v>88.08</v>
      </c>
      <c r="R6" s="20">
        <f t="shared" si="3"/>
        <v>1760</v>
      </c>
      <c r="S6" s="20">
        <f t="shared" si="3"/>
        <v>50029</v>
      </c>
      <c r="T6" s="20">
        <f t="shared" si="3"/>
        <v>31.14</v>
      </c>
      <c r="U6" s="20">
        <f t="shared" si="3"/>
        <v>1606.58</v>
      </c>
      <c r="V6" s="20">
        <f t="shared" si="3"/>
        <v>43260</v>
      </c>
      <c r="W6" s="20">
        <f t="shared" si="3"/>
        <v>6.71</v>
      </c>
      <c r="X6" s="20">
        <f t="shared" si="3"/>
        <v>6447.09</v>
      </c>
      <c r="Y6" s="21">
        <f>IF(Y7="",NA(),Y7)</f>
        <v>102.39</v>
      </c>
      <c r="Z6" s="21">
        <f t="shared" ref="Z6:AH6" si="4">IF(Z7="",NA(),Z7)</f>
        <v>101.12</v>
      </c>
      <c r="AA6" s="21">
        <f t="shared" si="4"/>
        <v>100.11</v>
      </c>
      <c r="AB6" s="21">
        <f t="shared" si="4"/>
        <v>99.7</v>
      </c>
      <c r="AC6" s="21">
        <f t="shared" si="4"/>
        <v>103.18</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24.14</v>
      </c>
      <c r="AV6" s="21">
        <f t="shared" ref="AV6:BD6" si="6">IF(AV7="",NA(),AV7)</f>
        <v>27.6</v>
      </c>
      <c r="AW6" s="21">
        <f t="shared" si="6"/>
        <v>34.32</v>
      </c>
      <c r="AX6" s="21">
        <f t="shared" si="6"/>
        <v>45.22</v>
      </c>
      <c r="AY6" s="21">
        <f t="shared" si="6"/>
        <v>52.37</v>
      </c>
      <c r="AZ6" s="21">
        <f t="shared" si="6"/>
        <v>67.86</v>
      </c>
      <c r="BA6" s="21">
        <f t="shared" si="6"/>
        <v>72.92</v>
      </c>
      <c r="BB6" s="21">
        <f t="shared" si="6"/>
        <v>81.19</v>
      </c>
      <c r="BC6" s="21">
        <f t="shared" si="6"/>
        <v>85.86</v>
      </c>
      <c r="BD6" s="21">
        <f t="shared" si="6"/>
        <v>94.74</v>
      </c>
      <c r="BE6" s="20" t="str">
        <f>IF(BE7="","",IF(BE7="-","【-】","【"&amp;SUBSTITUTE(TEXT(BE7,"#,##0.00"),"-","△")&amp;"】"))</f>
        <v>【82.75】</v>
      </c>
      <c r="BF6" s="21">
        <f>IF(BF7="",NA(),BF7)</f>
        <v>1303.32</v>
      </c>
      <c r="BG6" s="21">
        <f t="shared" ref="BG6:BO6" si="7">IF(BG7="",NA(),BG7)</f>
        <v>1113.07</v>
      </c>
      <c r="BH6" s="21">
        <f t="shared" si="7"/>
        <v>1077.97</v>
      </c>
      <c r="BI6" s="21">
        <f t="shared" si="7"/>
        <v>886.48</v>
      </c>
      <c r="BJ6" s="21">
        <f t="shared" si="7"/>
        <v>878.45</v>
      </c>
      <c r="BK6" s="21">
        <f t="shared" si="7"/>
        <v>709.4</v>
      </c>
      <c r="BL6" s="21">
        <f t="shared" si="7"/>
        <v>734.47</v>
      </c>
      <c r="BM6" s="21">
        <f t="shared" si="7"/>
        <v>720.89</v>
      </c>
      <c r="BN6" s="21">
        <f t="shared" si="7"/>
        <v>676.93</v>
      </c>
      <c r="BO6" s="21">
        <f t="shared" si="7"/>
        <v>635.88</v>
      </c>
      <c r="BP6" s="20" t="str">
        <f>IF(BP7="","",IF(BP7="-","【-】","【"&amp;SUBSTITUTE(TEXT(BP7,"#,##0.00"),"-","△")&amp;"】"))</f>
        <v>【602.56】</v>
      </c>
      <c r="BQ6" s="21">
        <f>IF(BQ7="",NA(),BQ7)</f>
        <v>59.73</v>
      </c>
      <c r="BR6" s="21">
        <f t="shared" ref="BR6:BZ6" si="8">IF(BR7="",NA(),BR7)</f>
        <v>59.79</v>
      </c>
      <c r="BS6" s="21">
        <f t="shared" si="8"/>
        <v>60.05</v>
      </c>
      <c r="BT6" s="21">
        <f t="shared" si="8"/>
        <v>60.24</v>
      </c>
      <c r="BU6" s="21">
        <f t="shared" si="8"/>
        <v>61.03</v>
      </c>
      <c r="BV6" s="21">
        <f t="shared" si="8"/>
        <v>91.14</v>
      </c>
      <c r="BW6" s="21">
        <f t="shared" si="8"/>
        <v>90.69</v>
      </c>
      <c r="BX6" s="21">
        <f t="shared" si="8"/>
        <v>90.5</v>
      </c>
      <c r="BY6" s="21">
        <f t="shared" si="8"/>
        <v>92.66</v>
      </c>
      <c r="BZ6" s="21">
        <f t="shared" si="8"/>
        <v>93.49</v>
      </c>
      <c r="CA6" s="20" t="str">
        <f>IF(CA7="","",IF(CA7="-","【-】","【"&amp;SUBSTITUTE(TEXT(CA7,"#,##0.00"),"-","△")&amp;"】"))</f>
        <v>【97.94】</v>
      </c>
      <c r="CB6" s="21">
        <f>IF(CB7="",NA(),CB7)</f>
        <v>153.77000000000001</v>
      </c>
      <c r="CC6" s="21">
        <f t="shared" ref="CC6:CK6" si="9">IF(CC7="",NA(),CC7)</f>
        <v>153.69</v>
      </c>
      <c r="CD6" s="21">
        <f t="shared" si="9"/>
        <v>153.56</v>
      </c>
      <c r="CE6" s="21">
        <f t="shared" si="9"/>
        <v>153.47999999999999</v>
      </c>
      <c r="CF6" s="21">
        <f t="shared" si="9"/>
        <v>153.38</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85.58</v>
      </c>
      <c r="CY6" s="21">
        <f t="shared" ref="CY6:DG6" si="11">IF(CY7="",NA(),CY7)</f>
        <v>86.52</v>
      </c>
      <c r="CZ6" s="21">
        <f t="shared" si="11"/>
        <v>86.97</v>
      </c>
      <c r="DA6" s="21">
        <f t="shared" si="11"/>
        <v>87.62</v>
      </c>
      <c r="DB6" s="21">
        <f t="shared" si="11"/>
        <v>88.28</v>
      </c>
      <c r="DC6" s="21">
        <f t="shared" si="11"/>
        <v>94.17</v>
      </c>
      <c r="DD6" s="21">
        <f t="shared" si="11"/>
        <v>94.27</v>
      </c>
      <c r="DE6" s="21">
        <f t="shared" si="11"/>
        <v>94.46</v>
      </c>
      <c r="DF6" s="21">
        <f t="shared" si="11"/>
        <v>94.37</v>
      </c>
      <c r="DG6" s="21">
        <f t="shared" si="11"/>
        <v>94.61</v>
      </c>
      <c r="DH6" s="20" t="str">
        <f>IF(DH7="","",IF(DH7="-","【-】","【"&amp;SUBSTITUTE(TEXT(DH7,"#,##0.00"),"-","△")&amp;"】"))</f>
        <v>【96.00】</v>
      </c>
      <c r="DI6" s="21">
        <f>IF(DI7="",NA(),DI7)</f>
        <v>7.35</v>
      </c>
      <c r="DJ6" s="21">
        <f t="shared" ref="DJ6:DR6" si="12">IF(DJ7="",NA(),DJ7)</f>
        <v>10.86</v>
      </c>
      <c r="DK6" s="21">
        <f t="shared" si="12"/>
        <v>14.35</v>
      </c>
      <c r="DL6" s="21">
        <f t="shared" si="12"/>
        <v>17.690000000000001</v>
      </c>
      <c r="DM6" s="21">
        <f t="shared" si="12"/>
        <v>20.78</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1">
        <f t="shared" si="13"/>
        <v>3.14</v>
      </c>
      <c r="DX6" s="21">
        <f t="shared" si="13"/>
        <v>3.12</v>
      </c>
      <c r="DY6" s="21">
        <f t="shared" si="13"/>
        <v>1.06</v>
      </c>
      <c r="DZ6" s="21">
        <f t="shared" si="13"/>
        <v>2.02</v>
      </c>
      <c r="EA6" s="21">
        <f t="shared" si="13"/>
        <v>2.67</v>
      </c>
      <c r="EB6" s="21">
        <f t="shared" si="13"/>
        <v>3.43</v>
      </c>
      <c r="EC6" s="21">
        <f t="shared" si="13"/>
        <v>4.25</v>
      </c>
      <c r="ED6" s="20" t="str">
        <f>IF(ED7="","",IF(ED7="-","【-】","【"&amp;SUBSTITUTE(TEXT(ED7,"#,##0.00"),"-","△")&amp;"】"))</f>
        <v>【9.46】</v>
      </c>
      <c r="EE6" s="21">
        <f>IF(EE7="",NA(),EE7)</f>
        <v>7.0000000000000007E-2</v>
      </c>
      <c r="EF6" s="21">
        <f t="shared" ref="EF6:EN6" si="14">IF(EF7="",NA(),EF7)</f>
        <v>0.14000000000000001</v>
      </c>
      <c r="EG6" s="21">
        <f t="shared" si="14"/>
        <v>0.06</v>
      </c>
      <c r="EH6" s="21">
        <f t="shared" si="14"/>
        <v>0.06</v>
      </c>
      <c r="EI6" s="21">
        <f t="shared" si="14"/>
        <v>0.28000000000000003</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234427</v>
      </c>
      <c r="D7" s="23">
        <v>46</v>
      </c>
      <c r="E7" s="23">
        <v>17</v>
      </c>
      <c r="F7" s="23">
        <v>1</v>
      </c>
      <c r="G7" s="23">
        <v>0</v>
      </c>
      <c r="H7" s="23" t="s">
        <v>96</v>
      </c>
      <c r="I7" s="23" t="s">
        <v>97</v>
      </c>
      <c r="J7" s="23" t="s">
        <v>98</v>
      </c>
      <c r="K7" s="23" t="s">
        <v>99</v>
      </c>
      <c r="L7" s="23" t="s">
        <v>100</v>
      </c>
      <c r="M7" s="23" t="s">
        <v>101</v>
      </c>
      <c r="N7" s="24" t="s">
        <v>102</v>
      </c>
      <c r="O7" s="24">
        <v>73.22</v>
      </c>
      <c r="P7" s="24">
        <v>86.84</v>
      </c>
      <c r="Q7" s="24">
        <v>88.08</v>
      </c>
      <c r="R7" s="24">
        <v>1760</v>
      </c>
      <c r="S7" s="24">
        <v>50029</v>
      </c>
      <c r="T7" s="24">
        <v>31.14</v>
      </c>
      <c r="U7" s="24">
        <v>1606.58</v>
      </c>
      <c r="V7" s="24">
        <v>43260</v>
      </c>
      <c r="W7" s="24">
        <v>6.71</v>
      </c>
      <c r="X7" s="24">
        <v>6447.09</v>
      </c>
      <c r="Y7" s="24">
        <v>102.39</v>
      </c>
      <c r="Z7" s="24">
        <v>101.12</v>
      </c>
      <c r="AA7" s="24">
        <v>100.11</v>
      </c>
      <c r="AB7" s="24">
        <v>99.7</v>
      </c>
      <c r="AC7" s="24">
        <v>103.18</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24.14</v>
      </c>
      <c r="AV7" s="24">
        <v>27.6</v>
      </c>
      <c r="AW7" s="24">
        <v>34.32</v>
      </c>
      <c r="AX7" s="24">
        <v>45.22</v>
      </c>
      <c r="AY7" s="24">
        <v>52.37</v>
      </c>
      <c r="AZ7" s="24">
        <v>67.86</v>
      </c>
      <c r="BA7" s="24">
        <v>72.92</v>
      </c>
      <c r="BB7" s="24">
        <v>81.19</v>
      </c>
      <c r="BC7" s="24">
        <v>85.86</v>
      </c>
      <c r="BD7" s="24">
        <v>94.74</v>
      </c>
      <c r="BE7" s="24">
        <v>82.75</v>
      </c>
      <c r="BF7" s="24">
        <v>1303.32</v>
      </c>
      <c r="BG7" s="24">
        <v>1113.07</v>
      </c>
      <c r="BH7" s="24">
        <v>1077.97</v>
      </c>
      <c r="BI7" s="24">
        <v>886.48</v>
      </c>
      <c r="BJ7" s="24">
        <v>878.45</v>
      </c>
      <c r="BK7" s="24">
        <v>709.4</v>
      </c>
      <c r="BL7" s="24">
        <v>734.47</v>
      </c>
      <c r="BM7" s="24">
        <v>720.89</v>
      </c>
      <c r="BN7" s="24">
        <v>676.93</v>
      </c>
      <c r="BO7" s="24">
        <v>635.88</v>
      </c>
      <c r="BP7" s="24">
        <v>602.55999999999995</v>
      </c>
      <c r="BQ7" s="24">
        <v>59.73</v>
      </c>
      <c r="BR7" s="24">
        <v>59.79</v>
      </c>
      <c r="BS7" s="24">
        <v>60.05</v>
      </c>
      <c r="BT7" s="24">
        <v>60.24</v>
      </c>
      <c r="BU7" s="24">
        <v>61.03</v>
      </c>
      <c r="BV7" s="24">
        <v>91.14</v>
      </c>
      <c r="BW7" s="24">
        <v>90.69</v>
      </c>
      <c r="BX7" s="24">
        <v>90.5</v>
      </c>
      <c r="BY7" s="24">
        <v>92.66</v>
      </c>
      <c r="BZ7" s="24">
        <v>93.49</v>
      </c>
      <c r="CA7" s="24">
        <v>97.94</v>
      </c>
      <c r="CB7" s="24">
        <v>153.77000000000001</v>
      </c>
      <c r="CC7" s="24">
        <v>153.69</v>
      </c>
      <c r="CD7" s="24">
        <v>153.56</v>
      </c>
      <c r="CE7" s="24">
        <v>153.47999999999999</v>
      </c>
      <c r="CF7" s="24">
        <v>153.38</v>
      </c>
      <c r="CG7" s="24">
        <v>136.86000000000001</v>
      </c>
      <c r="CH7" s="24">
        <v>138.52000000000001</v>
      </c>
      <c r="CI7" s="24">
        <v>138.66999999999999</v>
      </c>
      <c r="CJ7" s="24">
        <v>139.12</v>
      </c>
      <c r="CK7" s="24">
        <v>141.68</v>
      </c>
      <c r="CL7" s="24">
        <v>140.97999999999999</v>
      </c>
      <c r="CM7" s="24" t="s">
        <v>102</v>
      </c>
      <c r="CN7" s="24" t="s">
        <v>102</v>
      </c>
      <c r="CO7" s="24" t="s">
        <v>102</v>
      </c>
      <c r="CP7" s="24" t="s">
        <v>102</v>
      </c>
      <c r="CQ7" s="24" t="s">
        <v>102</v>
      </c>
      <c r="CR7" s="24">
        <v>60.78</v>
      </c>
      <c r="CS7" s="24">
        <v>59.96</v>
      </c>
      <c r="CT7" s="24">
        <v>59.9</v>
      </c>
      <c r="CU7" s="24">
        <v>60.13</v>
      </c>
      <c r="CV7" s="24">
        <v>62.51</v>
      </c>
      <c r="CW7" s="24">
        <v>60.13</v>
      </c>
      <c r="CX7" s="24">
        <v>85.58</v>
      </c>
      <c r="CY7" s="24">
        <v>86.52</v>
      </c>
      <c r="CZ7" s="24">
        <v>86.97</v>
      </c>
      <c r="DA7" s="24">
        <v>87.62</v>
      </c>
      <c r="DB7" s="24">
        <v>88.28</v>
      </c>
      <c r="DC7" s="24">
        <v>94.17</v>
      </c>
      <c r="DD7" s="24">
        <v>94.27</v>
      </c>
      <c r="DE7" s="24">
        <v>94.46</v>
      </c>
      <c r="DF7" s="24">
        <v>94.37</v>
      </c>
      <c r="DG7" s="24">
        <v>94.61</v>
      </c>
      <c r="DH7" s="24">
        <v>96</v>
      </c>
      <c r="DI7" s="24">
        <v>7.35</v>
      </c>
      <c r="DJ7" s="24">
        <v>10.86</v>
      </c>
      <c r="DK7" s="24">
        <v>14.35</v>
      </c>
      <c r="DL7" s="24">
        <v>17.690000000000001</v>
      </c>
      <c r="DM7" s="24">
        <v>20.78</v>
      </c>
      <c r="DN7" s="24">
        <v>23.25</v>
      </c>
      <c r="DO7" s="24">
        <v>25.2</v>
      </c>
      <c r="DP7" s="24">
        <v>27.42</v>
      </c>
      <c r="DQ7" s="24">
        <v>30.01</v>
      </c>
      <c r="DR7" s="24">
        <v>32.229999999999997</v>
      </c>
      <c r="DS7" s="24">
        <v>42.2</v>
      </c>
      <c r="DT7" s="24">
        <v>0</v>
      </c>
      <c r="DU7" s="24">
        <v>0</v>
      </c>
      <c r="DV7" s="24">
        <v>0</v>
      </c>
      <c r="DW7" s="24">
        <v>3.14</v>
      </c>
      <c r="DX7" s="24">
        <v>3.12</v>
      </c>
      <c r="DY7" s="24">
        <v>1.06</v>
      </c>
      <c r="DZ7" s="24">
        <v>2.02</v>
      </c>
      <c r="EA7" s="24">
        <v>2.67</v>
      </c>
      <c r="EB7" s="24">
        <v>3.43</v>
      </c>
      <c r="EC7" s="24">
        <v>4.25</v>
      </c>
      <c r="ED7" s="24">
        <v>9.4600000000000009</v>
      </c>
      <c r="EE7" s="24">
        <v>7.0000000000000007E-2</v>
      </c>
      <c r="EF7" s="24">
        <v>0.14000000000000001</v>
      </c>
      <c r="EG7" s="24">
        <v>0.06</v>
      </c>
      <c r="EH7" s="24">
        <v>0.06</v>
      </c>
      <c r="EI7" s="24">
        <v>0.28000000000000003</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2026-02-17T05:34:33Z</cp:lastPrinted>
  <dcterms:created xsi:type="dcterms:W3CDTF">2025-12-23T06:02:17Z</dcterms:created>
  <dcterms:modified xsi:type="dcterms:W3CDTF">2026-02-17T05:34:35Z</dcterms:modified>
  <cp:category/>
</cp:coreProperties>
</file>