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E46636CD-B469-44D4-8541-D1D497403E87}" xr6:coauthVersionLast="47" xr6:coauthVersionMax="47" xr10:uidLastSave="{00000000-0000-0000-0000-000000000000}"/>
  <workbookProtection workbookAlgorithmName="SHA-512" workbookHashValue="T7SD0N87ECe5hv5TIulgIeHBNSkhydOkqOHwmFjOj2vitJBtbUaAm2BZv+uRcUzVbXTU38LLUXqhFIuVbN+qLg==" workbookSaltValue="gHe18BFHV5qyAOq2Y7gUT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E85" i="4"/>
  <c r="BB10" i="4"/>
  <c r="W10" i="4"/>
  <c r="BB8" i="4"/>
  <c r="AD8"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<sst xmlns="http://schemas.openxmlformats.org/spreadsheetml/2006/main" count="236" uniqueCount="116">
  <si>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</si>
  <si>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</si>
  <si>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</si>
  <si>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</si>
  <si>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</si>
  <si>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</si>
  <si>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</si>
  <si>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</si>
  <si>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</si>
  <si>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</si>
  <si>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</si>
  <si>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</si>
  <si>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</si>
  <si>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</si>
  <si>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</si>
  <si>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</si>
  <si>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</si>
  <si>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</si>
  <si>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</si>
  <si>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</si>
  <si>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</si>
  <si>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</si>
  <si>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</si>
  <si>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</si>
  <si>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</si>
  <si>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</si>
  <si>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</si>
  <si>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</si>
  <si>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</si>
  <si>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</si>
  <si>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</si>
  <si>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</si>
  <si>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</si>
  <si>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</si>
  <si>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</si>
  <si>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</si>
  <si>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</si>
  <si>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</si>
  <si>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</si>
  <si>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</si>
  <si>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</si>
  <si>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</si>
  <si>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</si>
  <si>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</si>
  <si>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</si>
  <si>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</si>
  <si>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</si>
  <si>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</si>
  <si>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</si>
  <si>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</si>
  <si>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</si>
  <si>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</si>
  <si>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</si>
  <si>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</si>
  <si>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</si>
  <si>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</si>
  <si>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</si>
  <si>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</si>
  <si>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</si>
  <si>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</si>
  <si>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</si>
  <si>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</si>
  <si>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</si>
  <si>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</si>
  <si>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</si>
  <si>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</si>
  <si>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</si>
  <si>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</si>
  <si>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</si>
  <si>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</si>
  <si>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</si>
  <si>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</si>
  <si>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</si>
  <si>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</si>
  <si>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</si>
  <si>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</si>
  <si>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</si>
  <si>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</si>
  <si>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</si>
  <si>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</si>
  <si>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</si>
  <si>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</si>
  <si>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</si>
  <si>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</si>
  <si>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</si>
  <si>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</si>
  <si>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</si>
  <si>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</si>
  <si>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</si>
  <si>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</si>
  <si>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</si>
  <si>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</si>
  <si>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</si>
  <si>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</si>
  <si>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</si>
  <si>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</si>
  <si>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幸田町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</si>
  <si>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</si>
  <si>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</si>
  <si>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</si>
  <si>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</si>
  <si>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</si>
  <si>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</si>
  <si>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</si>
  <si>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</si>
  <si>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</si>
  <si>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</si>
  <si>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</si>
  <si>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</si>
  <si>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</si>
  <si>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</si>
  <si>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</si>
  <si>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</si>
  <si>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法定耐用年数を超えた施設が無いため数値が低くなっています。管路施設について古いものは30年を経過してきているため、ストックマネジメント計画に基づく管路施設等の調査を進めていきます。</t>
    <phoneticPr fontId="4"/>
  </si>
  <si>
    <t>①経常収支比率について、令和５年度は100%を上回っておりましたが、令和６年度は施設の統合に伴い使用料が増加しましたが、減価償却費の増加が上回り100％を僅かに下回っている状況となりました。今後も使用料収入等の増加に向け接続率の向上等健全な経営状態を維持していく必要があります。
③流動比率については、下水道施設の建設に充てられた企業債の償還が大きいため類似団体より低くなっています。今後は、収入の確保や事業の効率化を進めていく必要があります。
④企業債残高対事業規模比率については、類似団体より低い水準となっています。また、新規の借入額が企業債の償還額を下回って推移しているため、今後も減少していくと思われます。
⑤経費回収率については、100％を下回っているため使用料収入等の増加に向け接続率の向上等経営改善が必要であると考えられます。
⑥汚水処理原価については、類似団体より令和４年度までは上回り、令和５年度以降は下回っている状況です。今後も汚水処理費の軽減に努めていきます。
⑧水洗化率については、類似団体を上回っていますが水洗化率の向上を図っていきます。</t>
    <rPh sb="40" eb="42">
      <t>シセツ</t>
    </rPh>
    <rPh sb="43" eb="45">
      <t>トウゴウ</t>
    </rPh>
    <rPh sb="46" eb="47">
      <t>トモナ</t>
    </rPh>
    <rPh sb="48" eb="51">
      <t>シヨウリョウ</t>
    </rPh>
    <rPh sb="52" eb="54">
      <t>ゾウカ</t>
    </rPh>
    <rPh sb="60" eb="65">
      <t>ゲンカショウキャクヒ</t>
    </rPh>
    <rPh sb="66" eb="68">
      <t>ゾウカ</t>
    </rPh>
    <rPh sb="69" eb="71">
      <t>ウワマワ</t>
    </rPh>
    <rPh sb="86" eb="88">
      <t>ジョウキョウ</t>
    </rPh>
    <rPh sb="390" eb="392">
      <t>レイワ</t>
    </rPh>
    <rPh sb="398" eb="399">
      <t>ウエ</t>
    </rPh>
    <rPh sb="407" eb="409">
      <t>イコウ</t>
    </rPh>
    <rPh sb="410" eb="411">
      <t>シタ</t>
    </rPh>
    <rPh sb="416" eb="418">
      <t>ジョウキョウ</t>
    </rPh>
    <phoneticPr fontId="4"/>
  </si>
  <si>
    <t>　本町では公共下水道、農業集落排水、合併浄化槽の排水処理施設にて整備を行っており汚水処理普及率は99.9%となっています。
　現在は、農業集落排水区域１３地区中１０地区を公共下水道区域とする統合を進めており、町全体の汚水処理の効率化を進めています。
　経営戦略については、令和２年度に策定しましたが、人口推計の変更、物価上昇による事業費変動等の社会情勢の変化を的確に反映するため、令和６年度に改定を行いました。
　今後も下水道事業の健全化へ向け事業を進めていきます。</t>
    <rPh sb="63" eb="65">
      <t>ゲンザイ</t>
    </rPh>
    <rPh sb="77" eb="79">
      <t>チク</t>
    </rPh>
    <rPh sb="79" eb="80">
      <t>チュウ</t>
    </rPh>
    <rPh sb="82" eb="84">
      <t>チク</t>
    </rPh>
    <rPh sb="85" eb="90">
      <t>コウキョウゲスイドウ</t>
    </rPh>
    <rPh sb="90" eb="92">
      <t>クイキ</t>
    </rPh>
    <rPh sb="117" eb="118">
      <t>スス</t>
    </rPh>
    <rPh sb="207" eb="20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</si>
</sst>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C-473C-93F9-EFAB17B4B0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0.08</c:v>
                </c:pt>
              </c:numCache>
            </c:numRef>
          </c:val>
          <c:smooth val="0"/>
          <c:extLst>
            <c:ext xmlns:c16="http://schemas.microsoft.com/office/drawing/2014/chart" uri="{C3380CC4-5D6E-409C-BE32-E72D297353CC}">
              <c16:uniqueId val="{00000001-056C-473C-93F9-EFAB17B4B0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4F-4BC6-877A-926A5BBF5A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63.71</c:v>
                </c:pt>
                <c:pt idx="4">
                  <c:v>64.95</c:v>
                </c:pt>
              </c:numCache>
            </c:numRef>
          </c:val>
          <c:smooth val="0"/>
          <c:extLst>
            <c:ext xmlns:c16="http://schemas.microsoft.com/office/drawing/2014/chart" uri="{C3380CC4-5D6E-409C-BE32-E72D297353CC}">
              <c16:uniqueId val="{00000001-3F4F-4BC6-877A-926A5BBF5A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94.68</c:v>
                </c:pt>
                <c:pt idx="1">
                  <c:v>95.12</c:v>
                </c:pt>
                <c:pt idx="2">
                  <c:v>95.46</c:v>
                </c:pt>
                <c:pt idx="3">
                  <c:v>95.8</c:v>
                </c:pt>
                <c:pt idx="4">
                  <c:v>96.16</c:v>
                </c:pt>
              </c:numCache>
            </c:numRef>
          </c:val>
          <c:extLst>
            <c:ext xmlns:c16="http://schemas.microsoft.com/office/drawing/2014/chart" uri="{C3380CC4-5D6E-409C-BE32-E72D297353CC}">
              <c16:uniqueId val="{00000000-30BC-4533-A2C7-ABBA6D4070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92.89</c:v>
                </c:pt>
                <c:pt idx="4">
                  <c:v>93.08</c:v>
                </c:pt>
              </c:numCache>
            </c:numRef>
          </c:val>
          <c:smooth val="0"/>
          <c:extLst>
            <c:ext xmlns:c16="http://schemas.microsoft.com/office/drawing/2014/chart" uri="{C3380CC4-5D6E-409C-BE32-E72D297353CC}">
              <c16:uniqueId val="{00000001-30BC-4533-A2C7-ABBA6D4070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100.73</c:v>
                </c:pt>
                <c:pt idx="1">
                  <c:v>100.47</c:v>
                </c:pt>
                <c:pt idx="2">
                  <c:v>99.92</c:v>
                </c:pt>
                <c:pt idx="3">
                  <c:v>101.24</c:v>
                </c:pt>
                <c:pt idx="4">
                  <c:v>99.87</c:v>
                </c:pt>
              </c:numCache>
            </c:numRef>
          </c:val>
          <c:extLst>
            <c:ext xmlns:c16="http://schemas.microsoft.com/office/drawing/2014/chart" uri="{C3380CC4-5D6E-409C-BE32-E72D297353CC}">
              <c16:uniqueId val="{00000000-472C-440E-9CB7-87B383685E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107.64</c:v>
                </c:pt>
                <c:pt idx="4">
                  <c:v>106.35</c:v>
                </c:pt>
              </c:numCache>
            </c:numRef>
          </c:val>
          <c:smooth val="0"/>
          <c:extLst>
            <c:ext xmlns:c16="http://schemas.microsoft.com/office/drawing/2014/chart" uri="{C3380CC4-5D6E-409C-BE32-E72D297353CC}">
              <c16:uniqueId val="{00000001-472C-440E-9CB7-87B383685E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6.39</c:v>
                </c:pt>
                <c:pt idx="1">
                  <c:v>9.36</c:v>
                </c:pt>
                <c:pt idx="2">
                  <c:v>12</c:v>
                </c:pt>
                <c:pt idx="3">
                  <c:v>14.17</c:v>
                </c:pt>
                <c:pt idx="4">
                  <c:v>15.96</c:v>
                </c:pt>
              </c:numCache>
            </c:numRef>
          </c:val>
          <c:extLst>
            <c:ext xmlns:c16="http://schemas.microsoft.com/office/drawing/2014/chart" uri="{C3380CC4-5D6E-409C-BE32-E72D297353CC}">
              <c16:uniqueId val="{00000000-C110-4260-B5BA-4644E807AF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29.93</c:v>
                </c:pt>
                <c:pt idx="4">
                  <c:v>31.89</c:v>
                </c:pt>
              </c:numCache>
            </c:numRef>
          </c:val>
          <c:smooth val="0"/>
          <c:extLst>
            <c:ext xmlns:c16="http://schemas.microsoft.com/office/drawing/2014/chart" uri="{C3380CC4-5D6E-409C-BE32-E72D297353CC}">
              <c16:uniqueId val="{00000001-C110-4260-B5BA-4644E807AF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A9-4A45-921B-618C981137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2.74</c:v>
                </c:pt>
                <c:pt idx="4">
                  <c:v>3.24</c:v>
                </c:pt>
              </c:numCache>
            </c:numRef>
          </c:val>
          <c:smooth val="0"/>
          <c:extLst>
            <c:ext xmlns:c16="http://schemas.microsoft.com/office/drawing/2014/chart" uri="{C3380CC4-5D6E-409C-BE32-E72D297353CC}">
              <c16:uniqueId val="{00000001-D0A9-4A45-921B-618C981137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6E-4902-A978-E2E6E06523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5.61</c:v>
                </c:pt>
                <c:pt idx="4">
                  <c:v>6.26</c:v>
                </c:pt>
              </c:numCache>
            </c:numRef>
          </c:val>
          <c:smooth val="0"/>
          <c:extLst>
            <c:ext xmlns:c16="http://schemas.microsoft.com/office/drawing/2014/chart" uri="{C3380CC4-5D6E-409C-BE32-E72D297353CC}">
              <c16:uniqueId val="{00000001-216E-4902-A978-E2E6E06523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41.01</c:v>
                </c:pt>
                <c:pt idx="1">
                  <c:v>45.1</c:v>
                </c:pt>
                <c:pt idx="2">
                  <c:v>62.13</c:v>
                </c:pt>
                <c:pt idx="3">
                  <c:v>70</c:v>
                </c:pt>
                <c:pt idx="4">
                  <c:v>66.52</c:v>
                </c:pt>
              </c:numCache>
            </c:numRef>
          </c:val>
          <c:extLst>
            <c:ext xmlns:c16="http://schemas.microsoft.com/office/drawing/2014/chart" uri="{C3380CC4-5D6E-409C-BE32-E72D297353CC}">
              <c16:uniqueId val="{00000000-CE6C-4776-895F-B88C147FE8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76.319999999999993</c:v>
                </c:pt>
                <c:pt idx="4">
                  <c:v>80.33</c:v>
                </c:pt>
              </c:numCache>
            </c:numRef>
          </c:val>
          <c:smooth val="0"/>
          <c:extLst>
            <c:ext xmlns:c16="http://schemas.microsoft.com/office/drawing/2014/chart" uri="{C3380CC4-5D6E-409C-BE32-E72D297353CC}">
              <c16:uniqueId val="{00000001-CE6C-4776-895F-B88C147FE8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760.16</c:v>
                </c:pt>
                <c:pt idx="1">
                  <c:v>644.01</c:v>
                </c:pt>
                <c:pt idx="2">
                  <c:v>598.58000000000004</c:v>
                </c:pt>
                <c:pt idx="3">
                  <c:v>530.65</c:v>
                </c:pt>
                <c:pt idx="4">
                  <c:v>456.2</c:v>
                </c:pt>
              </c:numCache>
            </c:numRef>
          </c:val>
          <c:extLst>
            <c:ext xmlns:c16="http://schemas.microsoft.com/office/drawing/2014/chart" uri="{C3380CC4-5D6E-409C-BE32-E72D297353CC}">
              <c16:uniqueId val="{00000000-4442-4BDE-A3B1-5429EBB748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749.43</c:v>
                </c:pt>
                <c:pt idx="4">
                  <c:v>698.04</c:v>
                </c:pt>
              </c:numCache>
            </c:numRef>
          </c:val>
          <c:smooth val="0"/>
          <c:extLst>
            <c:ext xmlns:c16="http://schemas.microsoft.com/office/drawing/2014/chart" uri="{C3380CC4-5D6E-409C-BE32-E72D297353CC}">
              <c16:uniqueId val="{00000001-4442-4BDE-A3B1-5429EBB748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60.83</c:v>
                </c:pt>
                <c:pt idx="1">
                  <c:v>64.459999999999994</c:v>
                </c:pt>
                <c:pt idx="2">
                  <c:v>64.709999999999994</c:v>
                </c:pt>
                <c:pt idx="3">
                  <c:v>64.790000000000006</c:v>
                </c:pt>
                <c:pt idx="4">
                  <c:v>80.09</c:v>
                </c:pt>
              </c:numCache>
            </c:numRef>
          </c:val>
          <c:extLst>
            <c:ext xmlns:c16="http://schemas.microsoft.com/office/drawing/2014/chart" uri="{C3380CC4-5D6E-409C-BE32-E72D297353CC}">
              <c16:uniqueId val="{00000000-B21D-4FC5-A73D-D12DB59D07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98.46</c:v>
                </c:pt>
                <c:pt idx="4">
                  <c:v>97.98</c:v>
                </c:pt>
              </c:numCache>
            </c:numRef>
          </c:val>
          <c:smooth val="0"/>
          <c:extLst>
            <c:ext xmlns:c16="http://schemas.microsoft.com/office/drawing/2014/chart" uri="{C3380CC4-5D6E-409C-BE32-E72D297353CC}">
              <c16:uniqueId val="{00000001-B21D-4FC5-A73D-D12DB59D07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120.84</c:v>
                </c:pt>
              </c:numCache>
            </c:numRef>
          </c:val>
          <c:extLst>
            <c:ext xmlns:c16="http://schemas.microsoft.com/office/drawing/2014/chart" uri="{C3380CC4-5D6E-409C-BE32-E72D297353CC}">
              <c16:uniqueId val="{00000000-A009-4071-B002-3BB1549F4A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157.44999999999999</c:v>
                </c:pt>
                <c:pt idx="4">
                  <c:v>159.75</c:v>
                </c:pt>
              </c:numCache>
            </c:numRef>
          </c:val>
          <c:smooth val="0"/>
          <c:extLst>
            <c:ext xmlns:c16="http://schemas.microsoft.com/office/drawing/2014/chart" uri="{C3380CC4-5D6E-409C-BE32-E72D297353CC}">
              <c16:uniqueId val="{00000001-A009-4071-B002-3BB1549F4A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幸田町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42023</v>
      </c>
      <c r="AM8" s="44"/>
      <c r="AN8" s="44"/>
      <c r="AO8" s="44"/>
      <c r="AP8" s="44"/>
      <c r="AQ8" s="44"/>
      <c r="AR8" s="44"/>
      <c r="AS8" s="44"/>
      <c r="AT8" s="45">
        <f>データ!T6</f>
        <v>56.72</v>
      </c>
      <c r="AU8" s="45"/>
      <c r="AV8" s="45"/>
      <c r="AW8" s="45"/>
      <c r="AX8" s="45"/>
      <c r="AY8" s="45"/>
      <c r="AZ8" s="45"/>
      <c r="BA8" s="45"/>
      <c r="BB8" s="45">
        <f>データ!U6</f>
        <v>740.89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85.26</v>
      </c>
      <c r="J10" s="45"/>
      <c r="K10" s="45"/>
      <c r="L10" s="45"/>
      <c r="M10" s="45"/>
      <c r="N10" s="45"/>
      <c r="O10" s="45"/>
      <c r="P10" s="45">
        <f>データ!P6</f>
        <v>85.85</v>
      </c>
      <c r="Q10" s="45"/>
      <c r="R10" s="45"/>
      <c r="S10" s="45"/>
      <c r="T10" s="45"/>
      <c r="U10" s="45"/>
      <c r="V10" s="45"/>
      <c r="W10" s="45">
        <f>データ!Q6</f>
        <v>96.14</v>
      </c>
      <c r="X10" s="45"/>
      <c r="Y10" s="45"/>
      <c r="Z10" s="45"/>
      <c r="AA10" s="45"/>
      <c r="AB10" s="45"/>
      <c r="AC10" s="45"/>
      <c r="AD10" s="44">
        <f>データ!R6</f>
        <v>1870</v>
      </c>
      <c r="AE10" s="44"/>
      <c r="AF10" s="44"/>
      <c r="AG10" s="44"/>
      <c r="AH10" s="44"/>
      <c r="AI10" s="44"/>
      <c r="AJ10" s="44"/>
      <c r="AK10" s="2"/>
      <c r="AL10" s="44">
        <f>データ!V6</f>
        <v>36025</v>
      </c>
      <c r="AM10" s="44"/>
      <c r="AN10" s="44"/>
      <c r="AO10" s="44"/>
      <c r="AP10" s="44"/>
      <c r="AQ10" s="44"/>
      <c r="AR10" s="44"/>
      <c r="AS10" s="44"/>
      <c r="AT10" s="45">
        <f>データ!W6</f>
        <v>7.68</v>
      </c>
      <c r="AU10" s="45"/>
      <c r="AV10" s="45"/>
      <c r="AW10" s="45"/>
      <c r="AX10" s="45"/>
      <c r="AY10" s="45"/>
      <c r="AZ10" s="45"/>
      <c r="BA10" s="45"/>
      <c r="BB10" s="45">
        <f>データ!X6</f>
        <v>4690.76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xzGTWyuMMFOkAFXdXF2hXfzMoi+dnzIRkT2qmQpu1Y5ss/Cwhb9IGWW4iQBK9NuryUd7YuaEzrQuKkwyzzb5w==" saltValue="+WRv6ONXrGOI2gtwJTqS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235016</v>
      </c>
      <c r="D6" s="19">
        <f t="shared" si="3"/>
        <v>46</v>
      </c>
      <c r="E6" s="19">
        <f t="shared" si="3"/>
        <v>17</v>
      </c>
      <c r="F6" s="19">
        <f t="shared" si="3"/>
        <v>1</v>
      </c>
      <c r="G6" s="19">
        <f t="shared" si="3"/>
        <v>0</v>
      </c>
      <c r="H6" s="19" t="str">
        <f t="shared" si="3"/>
        <v>愛知県　幸田町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85.26</v>
      </c>
      <c r="P6" s="20">
        <f t="shared" si="3"/>
        <v>85.85</v>
      </c>
      <c r="Q6" s="20">
        <f t="shared" si="3"/>
        <v>96.14</v>
      </c>
      <c r="R6" s="20">
        <f t="shared" si="3"/>
        <v>1870</v>
      </c>
      <c r="S6" s="20">
        <f t="shared" si="3"/>
        <v>42023</v>
      </c>
      <c r="T6" s="20">
        <f t="shared" si="3"/>
        <v>56.72</v>
      </c>
      <c r="U6" s="20">
        <f t="shared" si="3"/>
        <v>740.89</v>
      </c>
      <c r="V6" s="20">
        <f t="shared" si="3"/>
        <v>36025</v>
      </c>
      <c r="W6" s="20">
        <f t="shared" si="3"/>
        <v>7.68</v>
      </c>
      <c r="X6" s="20">
        <f t="shared" si="3"/>
        <v>4690.76</v>
      </c>
      <c r="Y6" s="21">
        <f>IF(Y7="",NA(),Y7)</f>
        <v>100.73</v>
      </c>
      <c r="Z6" s="21">
        <f t="shared" ref="Z6:AH6" si="4">IF(Z7="",NA(),Z7)</f>
        <v>100.47</v>
      </c>
      <c r="AA6" s="21">
        <f t="shared" si="4"/>
        <v>99.92</v>
      </c>
      <c r="AB6" s="21">
        <f t="shared" si="4"/>
        <v>101.24</v>
      </c>
      <c r="AC6" s="21">
        <f t="shared" si="4"/>
        <v>99.87</v>
      </c>
      <c r="AD6" s="21">
        <f t="shared" si="4"/>
        <v>106.67</v>
      </c>
      <c r="AE6" s="21">
        <f t="shared" si="4"/>
        <v>106.9</v>
      </c>
      <c r="AF6" s="21">
        <f t="shared" si="4"/>
        <v>106.74</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5.61</v>
      </c>
      <c r="AS6" s="21">
        <f t="shared" si="5"/>
        <v>6.26</v>
      </c>
      <c r="AT6" s="20" t="str">
        <f>IF(AT7="","",IF(AT7="-","【-】","【"&amp;SUBSTITUTE(TEXT(AT7,"#,##0.00"),"-","△")&amp;"】"))</f>
        <v>【3.12】</v>
      </c>
      <c r="AU6" s="21">
        <f>IF(AU7="",NA(),AU7)</f>
        <v>41.01</v>
      </c>
      <c r="AV6" s="21">
        <f t="shared" ref="AV6:BD6" si="6">IF(AV7="",NA(),AV7)</f>
        <v>45.1</v>
      </c>
      <c r="AW6" s="21">
        <f t="shared" si="6"/>
        <v>62.13</v>
      </c>
      <c r="AX6" s="21">
        <f t="shared" si="6"/>
        <v>70</v>
      </c>
      <c r="AY6" s="21">
        <f t="shared" si="6"/>
        <v>66.52</v>
      </c>
      <c r="AZ6" s="21">
        <f t="shared" si="6"/>
        <v>67.86</v>
      </c>
      <c r="BA6" s="21">
        <f t="shared" si="6"/>
        <v>72.92</v>
      </c>
      <c r="BB6" s="21">
        <f t="shared" si="6"/>
        <v>81.19</v>
      </c>
      <c r="BC6" s="21">
        <f t="shared" si="6"/>
        <v>76.319999999999993</v>
      </c>
      <c r="BD6" s="21">
        <f t="shared" si="6"/>
        <v>80.33</v>
      </c>
      <c r="BE6" s="20" t="str">
        <f>IF(BE7="","",IF(BE7="-","【-】","【"&amp;SUBSTITUTE(TEXT(BE7,"#,##0.00"),"-","△")&amp;"】"))</f>
        <v>【82.75】</v>
      </c>
      <c r="BF6" s="21">
        <f>IF(BF7="",NA(),BF7)</f>
        <v>760.16</v>
      </c>
      <c r="BG6" s="21">
        <f t="shared" ref="BG6:BO6" si="7">IF(BG7="",NA(),BG7)</f>
        <v>644.01</v>
      </c>
      <c r="BH6" s="21">
        <f t="shared" si="7"/>
        <v>598.58000000000004</v>
      </c>
      <c r="BI6" s="21">
        <f t="shared" si="7"/>
        <v>530.65</v>
      </c>
      <c r="BJ6" s="21">
        <f t="shared" si="7"/>
        <v>456.2</v>
      </c>
      <c r="BK6" s="21">
        <f t="shared" si="7"/>
        <v>709.4</v>
      </c>
      <c r="BL6" s="21">
        <f t="shared" si="7"/>
        <v>734.47</v>
      </c>
      <c r="BM6" s="21">
        <f t="shared" si="7"/>
        <v>720.89</v>
      </c>
      <c r="BN6" s="21">
        <f t="shared" si="7"/>
        <v>749.43</v>
      </c>
      <c r="BO6" s="21">
        <f t="shared" si="7"/>
        <v>698.04</v>
      </c>
      <c r="BP6" s="20" t="str">
        <f>IF(BP7="","",IF(BP7="-","【-】","【"&amp;SUBSTITUTE(TEXT(BP7,"#,##0.00"),"-","△")&amp;"】"))</f>
        <v>【602.56】</v>
      </c>
      <c r="BQ6" s="21">
        <f>IF(BQ7="",NA(),BQ7)</f>
        <v>60.83</v>
      </c>
      <c r="BR6" s="21">
        <f t="shared" ref="BR6:BZ6" si="8">IF(BR7="",NA(),BR7)</f>
        <v>64.459999999999994</v>
      </c>
      <c r="BS6" s="21">
        <f t="shared" si="8"/>
        <v>64.709999999999994</v>
      </c>
      <c r="BT6" s="21">
        <f t="shared" si="8"/>
        <v>64.790000000000006</v>
      </c>
      <c r="BU6" s="21">
        <f t="shared" si="8"/>
        <v>80.09</v>
      </c>
      <c r="BV6" s="21">
        <f t="shared" si="8"/>
        <v>91.14</v>
      </c>
      <c r="BW6" s="21">
        <f t="shared" si="8"/>
        <v>90.69</v>
      </c>
      <c r="BX6" s="21">
        <f t="shared" si="8"/>
        <v>90.5</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v>
      </c>
      <c r="CF6" s="21">
        <f t="shared" si="9"/>
        <v>120.84</v>
      </c>
      <c r="CG6" s="21">
        <f t="shared" si="9"/>
        <v>136.86000000000001</v>
      </c>
      <c r="CH6" s="21">
        <f t="shared" si="9"/>
        <v>138.52000000000001</v>
      </c>
      <c r="CI6" s="21">
        <f t="shared" si="9"/>
        <v>138.66999999999999</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63.71</v>
      </c>
      <c r="CV6" s="21">
        <f t="shared" si="10"/>
        <v>64.95</v>
      </c>
      <c r="CW6" s="20" t="str">
        <f>IF(CW7="","",IF(CW7="-","【-】","【"&amp;SUBSTITUTE(TEXT(CW7,"#,##0.00"),"-","△")&amp;"】"))</f>
        <v>【60.13】</v>
      </c>
      <c r="CX6" s="21">
        <f>IF(CX7="",NA(),CX7)</f>
        <v>94.68</v>
      </c>
      <c r="CY6" s="21">
        <f t="shared" ref="CY6:DG6" si="11">IF(CY7="",NA(),CY7)</f>
        <v>95.12</v>
      </c>
      <c r="CZ6" s="21">
        <f t="shared" si="11"/>
        <v>95.46</v>
      </c>
      <c r="DA6" s="21">
        <f t="shared" si="11"/>
        <v>95.8</v>
      </c>
      <c r="DB6" s="21">
        <f t="shared" si="11"/>
        <v>96.16</v>
      </c>
      <c r="DC6" s="21">
        <f t="shared" si="11"/>
        <v>94.17</v>
      </c>
      <c r="DD6" s="21">
        <f t="shared" si="11"/>
        <v>94.27</v>
      </c>
      <c r="DE6" s="21">
        <f t="shared" si="11"/>
        <v>94.46</v>
      </c>
      <c r="DF6" s="21">
        <f t="shared" si="11"/>
        <v>92.89</v>
      </c>
      <c r="DG6" s="21">
        <f t="shared" si="11"/>
        <v>93.08</v>
      </c>
      <c r="DH6" s="20" t="str">
        <f>IF(DH7="","",IF(DH7="-","【-】","【"&amp;SUBSTITUTE(TEXT(DH7,"#,##0.00"),"-","△")&amp;"】"))</f>
        <v>【96.00】</v>
      </c>
      <c r="DI6" s="21">
        <f>IF(DI7="",NA(),DI7)</f>
        <v>6.39</v>
      </c>
      <c r="DJ6" s="21">
        <f t="shared" ref="DJ6:DR6" si="12">IF(DJ7="",NA(),DJ7)</f>
        <v>9.36</v>
      </c>
      <c r="DK6" s="21">
        <f t="shared" si="12"/>
        <v>12</v>
      </c>
      <c r="DL6" s="21">
        <f t="shared" si="12"/>
        <v>14.17</v>
      </c>
      <c r="DM6" s="21">
        <f t="shared" si="12"/>
        <v>15.96</v>
      </c>
      <c r="DN6" s="21">
        <f t="shared" si="12"/>
        <v>23.25</v>
      </c>
      <c r="DO6" s="21">
        <f t="shared" si="12"/>
        <v>25.2</v>
      </c>
      <c r="DP6" s="21">
        <f t="shared" si="12"/>
        <v>27.42</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0.08</v>
      </c>
      <c r="EO6" s="20" t="str">
        <f>IF(EO7="","",IF(EO7="-","【-】","【"&amp;SUBSTITUTE(TEXT(EO7,"#,##0.00"),"-","△")&amp;"】"))</f>
        <v>【0.19】</v>
      </c>
    </row>
    <row r="7" spans="1:148" s="22" customFormat="1" x14ac:dyDescent="0.2">
      <c r="A7" s="14"/>
      <c r="B7" s="23">
        <v>2024</v>
      </c>
      <c r="C7" s="23">
        <v>235016</v>
      </c>
      <c r="D7" s="23">
        <v>46</v>
      </c>
      <c r="E7" s="23">
        <v>17</v>
      </c>
      <c r="F7" s="23">
        <v>1</v>
      </c>
      <c r="G7" s="23">
        <v>0</v>
      </c>
      <c r="H7" s="23" t="s">
        <v>96</v>
      </c>
      <c r="I7" s="23" t="s">
        <v>97</v>
      </c>
      <c r="J7" s="23" t="s">
        <v>98</v>
      </c>
      <c r="K7" s="23" t="s">
        <v>99</v>
      </c>
      <c r="L7" s="23" t="s">
        <v>100</v>
      </c>
      <c r="M7" s="23" t="s">
        <v>101</v>
      </c>
      <c r="N7" s="24" t="s">
        <v>102</v>
      </c>
      <c r="O7" s="24">
        <v>85.26</v>
      </c>
      <c r="P7" s="24">
        <v>85.85</v>
      </c>
      <c r="Q7" s="24">
        <v>96.14</v>
      </c>
      <c r="R7" s="24">
        <v>1870</v>
      </c>
      <c r="S7" s="24">
        <v>42023</v>
      </c>
      <c r="T7" s="24">
        <v>56.72</v>
      </c>
      <c r="U7" s="24">
        <v>740.89</v>
      </c>
      <c r="V7" s="24">
        <v>36025</v>
      </c>
      <c r="W7" s="24">
        <v>7.68</v>
      </c>
      <c r="X7" s="24">
        <v>4690.76</v>
      </c>
      <c r="Y7" s="24">
        <v>100.73</v>
      </c>
      <c r="Z7" s="24">
        <v>100.47</v>
      </c>
      <c r="AA7" s="24">
        <v>99.92</v>
      </c>
      <c r="AB7" s="24">
        <v>101.24</v>
      </c>
      <c r="AC7" s="24">
        <v>99.87</v>
      </c>
      <c r="AD7" s="24">
        <v>106.67</v>
      </c>
      <c r="AE7" s="24">
        <v>106.9</v>
      </c>
      <c r="AF7" s="24">
        <v>106.74</v>
      </c>
      <c r="AG7" s="24">
        <v>107.64</v>
      </c>
      <c r="AH7" s="24">
        <v>106.35</v>
      </c>
      <c r="AI7" s="24">
        <v>105.36</v>
      </c>
      <c r="AJ7" s="24">
        <v>0</v>
      </c>
      <c r="AK7" s="24">
        <v>0</v>
      </c>
      <c r="AL7" s="24">
        <v>0</v>
      </c>
      <c r="AM7" s="24">
        <v>0</v>
      </c>
      <c r="AN7" s="24">
        <v>0</v>
      </c>
      <c r="AO7" s="24">
        <v>3.68</v>
      </c>
      <c r="AP7" s="24">
        <v>5.3</v>
      </c>
      <c r="AQ7" s="24">
        <v>6.49</v>
      </c>
      <c r="AR7" s="24">
        <v>5.61</v>
      </c>
      <c r="AS7" s="24">
        <v>6.26</v>
      </c>
      <c r="AT7" s="24">
        <v>3.12</v>
      </c>
      <c r="AU7" s="24">
        <v>41.01</v>
      </c>
      <c r="AV7" s="24">
        <v>45.1</v>
      </c>
      <c r="AW7" s="24">
        <v>62.13</v>
      </c>
      <c r="AX7" s="24">
        <v>70</v>
      </c>
      <c r="AY7" s="24">
        <v>66.52</v>
      </c>
      <c r="AZ7" s="24">
        <v>67.86</v>
      </c>
      <c r="BA7" s="24">
        <v>72.92</v>
      </c>
      <c r="BB7" s="24">
        <v>81.19</v>
      </c>
      <c r="BC7" s="24">
        <v>76.319999999999993</v>
      </c>
      <c r="BD7" s="24">
        <v>80.33</v>
      </c>
      <c r="BE7" s="24">
        <v>82.75</v>
      </c>
      <c r="BF7" s="24">
        <v>760.16</v>
      </c>
      <c r="BG7" s="24">
        <v>644.01</v>
      </c>
      <c r="BH7" s="24">
        <v>598.58000000000004</v>
      </c>
      <c r="BI7" s="24">
        <v>530.65</v>
      </c>
      <c r="BJ7" s="24">
        <v>456.2</v>
      </c>
      <c r="BK7" s="24">
        <v>709.4</v>
      </c>
      <c r="BL7" s="24">
        <v>734.47</v>
      </c>
      <c r="BM7" s="24">
        <v>720.89</v>
      </c>
      <c r="BN7" s="24">
        <v>749.43</v>
      </c>
      <c r="BO7" s="24">
        <v>698.04</v>
      </c>
      <c r="BP7" s="24">
        <v>602.55999999999995</v>
      </c>
      <c r="BQ7" s="24">
        <v>60.83</v>
      </c>
      <c r="BR7" s="24">
        <v>64.459999999999994</v>
      </c>
      <c r="BS7" s="24">
        <v>64.709999999999994</v>
      </c>
      <c r="BT7" s="24">
        <v>64.790000000000006</v>
      </c>
      <c r="BU7" s="24">
        <v>80.09</v>
      </c>
      <c r="BV7" s="24">
        <v>91.14</v>
      </c>
      <c r="BW7" s="24">
        <v>90.69</v>
      </c>
      <c r="BX7" s="24">
        <v>90.5</v>
      </c>
      <c r="BY7" s="24">
        <v>98.46</v>
      </c>
      <c r="BZ7" s="24">
        <v>97.98</v>
      </c>
      <c r="CA7" s="24">
        <v>97.94</v>
      </c>
      <c r="CB7" s="24">
        <v>150</v>
      </c>
      <c r="CC7" s="24">
        <v>150</v>
      </c>
      <c r="CD7" s="24">
        <v>150</v>
      </c>
      <c r="CE7" s="24">
        <v>150</v>
      </c>
      <c r="CF7" s="24">
        <v>120.84</v>
      </c>
      <c r="CG7" s="24">
        <v>136.86000000000001</v>
      </c>
      <c r="CH7" s="24">
        <v>138.52000000000001</v>
      </c>
      <c r="CI7" s="24">
        <v>138.66999999999999</v>
      </c>
      <c r="CJ7" s="24">
        <v>157.44999999999999</v>
      </c>
      <c r="CK7" s="24">
        <v>159.75</v>
      </c>
      <c r="CL7" s="24">
        <v>140.97999999999999</v>
      </c>
      <c r="CM7" s="24" t="s">
        <v>102</v>
      </c>
      <c r="CN7" s="24" t="s">
        <v>102</v>
      </c>
      <c r="CO7" s="24" t="s">
        <v>102</v>
      </c>
      <c r="CP7" s="24" t="s">
        <v>102</v>
      </c>
      <c r="CQ7" s="24" t="s">
        <v>102</v>
      </c>
      <c r="CR7" s="24">
        <v>60.78</v>
      </c>
      <c r="CS7" s="24">
        <v>59.96</v>
      </c>
      <c r="CT7" s="24">
        <v>59.9</v>
      </c>
      <c r="CU7" s="24">
        <v>63.71</v>
      </c>
      <c r="CV7" s="24">
        <v>64.95</v>
      </c>
      <c r="CW7" s="24">
        <v>60.13</v>
      </c>
      <c r="CX7" s="24">
        <v>94.68</v>
      </c>
      <c r="CY7" s="24">
        <v>95.12</v>
      </c>
      <c r="CZ7" s="24">
        <v>95.46</v>
      </c>
      <c r="DA7" s="24">
        <v>95.8</v>
      </c>
      <c r="DB7" s="24">
        <v>96.16</v>
      </c>
      <c r="DC7" s="24">
        <v>94.17</v>
      </c>
      <c r="DD7" s="24">
        <v>94.27</v>
      </c>
      <c r="DE7" s="24">
        <v>94.46</v>
      </c>
      <c r="DF7" s="24">
        <v>92.89</v>
      </c>
      <c r="DG7" s="24">
        <v>93.08</v>
      </c>
      <c r="DH7" s="24">
        <v>96</v>
      </c>
      <c r="DI7" s="24">
        <v>6.39</v>
      </c>
      <c r="DJ7" s="24">
        <v>9.36</v>
      </c>
      <c r="DK7" s="24">
        <v>12</v>
      </c>
      <c r="DL7" s="24">
        <v>14.17</v>
      </c>
      <c r="DM7" s="24">
        <v>15.96</v>
      </c>
      <c r="DN7" s="24">
        <v>23.25</v>
      </c>
      <c r="DO7" s="24">
        <v>25.2</v>
      </c>
      <c r="DP7" s="24">
        <v>27.42</v>
      </c>
      <c r="DQ7" s="24">
        <v>29.93</v>
      </c>
      <c r="DR7" s="24">
        <v>31.89</v>
      </c>
      <c r="DS7" s="24">
        <v>42.2</v>
      </c>
      <c r="DT7" s="24">
        <v>0</v>
      </c>
      <c r="DU7" s="24">
        <v>0</v>
      </c>
      <c r="DV7" s="24">
        <v>0</v>
      </c>
      <c r="DW7" s="24">
        <v>0</v>
      </c>
      <c r="DX7" s="24">
        <v>0</v>
      </c>
      <c r="DY7" s="24">
        <v>1.06</v>
      </c>
      <c r="DZ7" s="24">
        <v>2.02</v>
      </c>
      <c r="EA7" s="24">
        <v>2.67</v>
      </c>
      <c r="EB7" s="24">
        <v>2.74</v>
      </c>
      <c r="EC7" s="24">
        <v>3.24</v>
      </c>
      <c r="ED7" s="24">
        <v>9.4600000000000009</v>
      </c>
      <c r="EE7" s="24">
        <v>0</v>
      </c>
      <c r="EF7" s="24">
        <v>0</v>
      </c>
      <c r="EG7" s="24">
        <v>0</v>
      </c>
      <c r="EH7" s="24">
        <v>0</v>
      </c>
      <c r="EI7" s="24">
        <v>0</v>
      </c>
      <c r="EJ7" s="24">
        <v>0.08</v>
      </c>
      <c r="EK7" s="24">
        <v>0.24</v>
      </c>
      <c r="EL7" s="24">
        <v>0.14000000000000001</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2026-02-18T01:55:24Z</cp:lastPrinted>
  <dcterms:created xsi:type="dcterms:W3CDTF">2025-12-23T06:02:18Z</dcterms:created>
  <dcterms:modified xsi:type="dcterms:W3CDTF">2026-02-18T04:26:07Z</dcterms:modified>
  <cp:category/>
</cp:coreProperties>
</file>