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4_特定環境保全公共下水道\"/>
    </mc:Choice>
  </mc:AlternateContent>
  <xr:revisionPtr revIDLastSave="0" documentId="13_ncr:1_{C6CCC0CD-9356-4C18-9614-5EE4C915D953}" xr6:coauthVersionLast="47" xr6:coauthVersionMax="47" xr10:uidLastSave="{00000000-0000-0000-0000-000000000000}"/>
  <workbookProtection workbookAlgorithmName="SHA-512" workbookHashValue="vDPXzwTh3JkRANN3asIvWputWO6VpI3K3J7U0kGwXlW0NmYIGxeNg4H4827iiNwaS/2V0awaN009wo22S3mPkA==" workbookSaltValue="IBwVpK3aqNf8zqxLC9sUT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E85" i="4"/>
  <c r="AT10" i="4"/>
  <c r="P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<sst xmlns="http://schemas.openxmlformats.org/spreadsheetml/2006/main" count="231" uniqueCount="115">
  <si>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</si>
  <si>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</si>
  <si>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</si>
  <si>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</si>
  <si>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</si>
  <si>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</si>
  <si>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</si>
  <si>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</si>
  <si>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</si>
  <si>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</si>
  <si>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</si>
  <si>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</si>
  <si>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</si>
  <si>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</si>
  <si>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</si>
  <si>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</si>
  <si>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</si>
  <si>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</si>
  <si>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</si>
  <si>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</si>
  <si>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</si>
  <si>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</si>
  <si>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</si>
  <si>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</si>
  <si>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</si>
  <si>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</si>
  <si>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</si>
  <si>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</si>
  <si>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</si>
  <si>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</si>
  <si>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</si>
  <si>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</si>
  <si>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</si>
  <si>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</si>
  <si>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</si>
  <si>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</si>
  <si>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</si>
  <si>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</si>
  <si>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</si>
  <si>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</si>
  <si>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</si>
  <si>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</si>
  <si>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</si>
  <si>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</si>
  <si>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</si>
  <si>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</si>
  <si>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</si>
  <si>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</si>
  <si>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</si>
  <si>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</si>
  <si>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</si>
  <si>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</si>
  <si>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</si>
  <si>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</si>
  <si>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</si>
  <si>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</si>
  <si>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</si>
  <si>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</si>
  <si>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</si>
  <si>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</si>
  <si>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</si>
  <si>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</si>
  <si>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</si>
  <si>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</si>
  <si>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</si>
  <si>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</si>
  <si>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</si>
  <si>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</si>
  <si>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</si>
  <si>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</si>
  <si>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</si>
  <si>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</si>
  <si>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</si>
  <si>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</si>
  <si>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</si>
  <si>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</si>
  <si>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</si>
  <si>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</si>
  <si>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</si>
  <si>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</si>
  <si>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</si>
  <si>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</si>
  <si>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</si>
  <si>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</si>
  <si>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</si>
  <si>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</si>
  <si>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</si>
  <si>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</si>
  <si>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</si>
  <si>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</si>
  <si>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</si>
  <si>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</si>
  <si>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</si>
  <si>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</si>
  <si>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</si>
  <si>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</si>
  <si>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豊橋市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</si>
  <si>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</si>
  <si>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</si>
  <si>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</si>
  <si>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</si>
  <si>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</si>
  <si>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</si>
  <si>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</si>
  <si>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</si>
  <si>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</si>
  <si>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</si>
  <si>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</si>
  <si>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</si>
  <si>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</si>
  <si>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</si>
  <si>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</si>
  <si>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・現在のところ管渠の更新投資・老朽化対策の実施はないが、今後は管渠の経過年数が増えていくことを踏まえて、計画的な対策をしていく必要がある。</t>
    <phoneticPr fontId="4"/>
  </si>
  <si>
    <t>・①経常収支比率は、令和5年度と比べ0.11ポイント増加したものの、類似団体平均値を下回っている。経常収支比率増加の要因は、他会計補助金の増により経常収益が増加したためである。今後も事業運営の効率化を図り、安定した経営に努める。
・③流動比率は、令和5年度と比べ22.28ポイント増加し、類似団体平均を上回る水準である。引き続き支払能力を高めるべく経営改善を図る。
・④企業債残高対事業規模比率は、類似団体平均値と比べ低い水準となっている。今後も施設の更新等が必要となるため、引き続き計画的な借入と投資を行っていく。
・⑤経費回収率は、令和5年度と比べ0.23ポイント増加し類似団体平均値と比べて高い水準である。
・⑥汚水処理原価は令和5年度と比べ0.3円増加したものの、類似団体平均値を下回っている。主な要因は、排水人口の減等により有収水量が減少したためである。
・⑦施設利用率は、令和5年度に比べて2.74ポイント増加した。不明浸入水の増加によるものと考えられるため、引き続き対策に努める。
・⑧水洗化率は、類似団体平均値と比べて高い水準である。
　</t>
    <rPh sb="26" eb="28">
      <t>ゾウカ</t>
    </rPh>
    <rPh sb="49" eb="51">
      <t>ケイジョウ</t>
    </rPh>
    <rPh sb="51" eb="55">
      <t>シュウシヒリツ</t>
    </rPh>
    <rPh sb="55" eb="57">
      <t>ゾウカ</t>
    </rPh>
    <rPh sb="62" eb="63">
      <t>ホカ</t>
    </rPh>
    <rPh sb="63" eb="65">
      <t>カイケイ</t>
    </rPh>
    <rPh sb="65" eb="68">
      <t>ホジョキン</t>
    </rPh>
    <rPh sb="69" eb="70">
      <t>ゾウ</t>
    </rPh>
    <rPh sb="78" eb="80">
      <t>ゾウカ</t>
    </rPh>
    <rPh sb="169" eb="170">
      <t>タカ</t>
    </rPh>
    <rPh sb="328" eb="330">
      <t>ゾウカ</t>
    </rPh>
    <phoneticPr fontId="4"/>
  </si>
  <si>
    <t>・経営の健全性・効率性については、令和6年度もおおむね良好な水準であったが、人口減少や節水型社会への転換等により使用料の増加が見込めないこと、また物価上昇等、短期的、長期的な経営環境悪化の要因が発生している。事業運営の効率化等による総コストの縮減を図り、更なる経営安定化と着実な事業実施を目指す。
・老朽化の状況については、今後管渠・施設の経過年数が増えていくことを踏まえて、機能強化事業を実施していく。
・経営戦略については、令和2年度に策定済み、令和7年度に見直し予定である。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</si>
</sst>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8B-4070-980F-151502AC14D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B48B-4070-980F-151502AC14D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47.63</c:v>
                </c:pt>
                <c:pt idx="1">
                  <c:v>53.05</c:v>
                </c:pt>
                <c:pt idx="2">
                  <c:v>52.34</c:v>
                </c:pt>
                <c:pt idx="3">
                  <c:v>59.8</c:v>
                </c:pt>
                <c:pt idx="4">
                  <c:v>62.54</c:v>
                </c:pt>
              </c:numCache>
            </c:numRef>
          </c:val>
          <c:extLst>
            <c:ext xmlns:c16="http://schemas.microsoft.com/office/drawing/2014/chart" uri="{C3380CC4-5D6E-409C-BE32-E72D297353CC}">
              <c16:uniqueId val="{00000000-DD7F-48B8-BC7E-767945ADFB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DD7F-48B8-BC7E-767945ADFB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96.71</c:v>
                </c:pt>
                <c:pt idx="1">
                  <c:v>96.97</c:v>
                </c:pt>
                <c:pt idx="2">
                  <c:v>97.13</c:v>
                </c:pt>
                <c:pt idx="3">
                  <c:v>97.12</c:v>
                </c:pt>
                <c:pt idx="4">
                  <c:v>97.21</c:v>
                </c:pt>
              </c:numCache>
            </c:numRef>
          </c:val>
          <c:extLst>
            <c:ext xmlns:c16="http://schemas.microsoft.com/office/drawing/2014/chart" uri="{C3380CC4-5D6E-409C-BE32-E72D297353CC}">
              <c16:uniqueId val="{00000000-95E2-4A23-A95F-D750BF25119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95E2-4A23-A95F-D750BF25119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103.25</c:v>
                </c:pt>
                <c:pt idx="1">
                  <c:v>103.08</c:v>
                </c:pt>
                <c:pt idx="2">
                  <c:v>104.63</c:v>
                </c:pt>
                <c:pt idx="3">
                  <c:v>102.51</c:v>
                </c:pt>
                <c:pt idx="4">
                  <c:v>102.62</c:v>
                </c:pt>
              </c:numCache>
            </c:numRef>
          </c:val>
          <c:extLst>
            <c:ext xmlns:c16="http://schemas.microsoft.com/office/drawing/2014/chart" uri="{C3380CC4-5D6E-409C-BE32-E72D297353CC}">
              <c16:uniqueId val="{00000000-4D26-4B8B-89DF-A93BA6F3B16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4D26-4B8B-89DF-A93BA6F3B16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4.07</c:v>
                </c:pt>
                <c:pt idx="1">
                  <c:v>7.79</c:v>
                </c:pt>
                <c:pt idx="2">
                  <c:v>11.41</c:v>
                </c:pt>
                <c:pt idx="3">
                  <c:v>14.98</c:v>
                </c:pt>
                <c:pt idx="4">
                  <c:v>17.82</c:v>
                </c:pt>
              </c:numCache>
            </c:numRef>
          </c:val>
          <c:extLst>
            <c:ext xmlns:c16="http://schemas.microsoft.com/office/drawing/2014/chart" uri="{C3380CC4-5D6E-409C-BE32-E72D297353CC}">
              <c16:uniqueId val="{00000000-ED52-4D61-A9C4-19FF79092A9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ED52-4D61-A9C4-19FF79092A9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1B-46F8-9821-F916954412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F71B-46F8-9821-F916954412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CA-41AB-BCCF-85BB66BA12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96CA-41AB-BCCF-85BB66BA12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35.979999999999997</c:v>
                </c:pt>
                <c:pt idx="1">
                  <c:v>64.61</c:v>
                </c:pt>
                <c:pt idx="2">
                  <c:v>53.02</c:v>
                </c:pt>
                <c:pt idx="3">
                  <c:v>58.31</c:v>
                </c:pt>
                <c:pt idx="4">
                  <c:v>80.59</c:v>
                </c:pt>
              </c:numCache>
            </c:numRef>
          </c:val>
          <c:extLst>
            <c:ext xmlns:c16="http://schemas.microsoft.com/office/drawing/2014/chart" uri="{C3380CC4-5D6E-409C-BE32-E72D297353CC}">
              <c16:uniqueId val="{00000000-53EC-4CED-A109-FCCA711286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53EC-4CED-A109-FCCA711286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203.47</c:v>
                </c:pt>
                <c:pt idx="1">
                  <c:v>124.14</c:v>
                </c:pt>
                <c:pt idx="2">
                  <c:v>77.7</c:v>
                </c:pt>
                <c:pt idx="3">
                  <c:v>87.4</c:v>
                </c:pt>
                <c:pt idx="4">
                  <c:v>84.97</c:v>
                </c:pt>
              </c:numCache>
            </c:numRef>
          </c:val>
          <c:extLst>
            <c:ext xmlns:c16="http://schemas.microsoft.com/office/drawing/2014/chart" uri="{C3380CC4-5D6E-409C-BE32-E72D297353CC}">
              <c16:uniqueId val="{00000000-1615-4E5E-8FC0-0984056A87F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1615-4E5E-8FC0-0984056A87F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97.98</c:v>
                </c:pt>
                <c:pt idx="1">
                  <c:v>105.3</c:v>
                </c:pt>
                <c:pt idx="2">
                  <c:v>105.48</c:v>
                </c:pt>
                <c:pt idx="3">
                  <c:v>106.89</c:v>
                </c:pt>
                <c:pt idx="4">
                  <c:v>107.12</c:v>
                </c:pt>
              </c:numCache>
            </c:numRef>
          </c:val>
          <c:extLst>
            <c:ext xmlns:c16="http://schemas.microsoft.com/office/drawing/2014/chart" uri="{C3380CC4-5D6E-409C-BE32-E72D297353CC}">
              <c16:uniqueId val="{00000000-9746-47AE-BD42-554F3C1A9B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9746-47AE-BD42-554F3C1A9B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163.15</c:v>
                </c:pt>
                <c:pt idx="1">
                  <c:v>152.5</c:v>
                </c:pt>
                <c:pt idx="2">
                  <c:v>151.99</c:v>
                </c:pt>
                <c:pt idx="3">
                  <c:v>150</c:v>
                </c:pt>
                <c:pt idx="4">
                  <c:v>150.30000000000001</c:v>
                </c:pt>
              </c:numCache>
            </c:numRef>
          </c:val>
          <c:extLst>
            <c:ext xmlns:c16="http://schemas.microsoft.com/office/drawing/2014/chart" uri="{C3380CC4-5D6E-409C-BE32-E72D297353CC}">
              <c16:uniqueId val="{00000000-50C3-4949-8F85-05BC05028F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50C3-4949-8F85-05BC05028F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豊橋市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D1</v>
      </c>
      <c r="X8" s="64"/>
      <c r="Y8" s="64"/>
      <c r="Z8" s="64"/>
      <c r="AA8" s="64"/>
      <c r="AB8" s="64"/>
      <c r="AC8" s="64"/>
      <c r="AD8" s="65" t="str">
        <f>データ!$M$6</f>
        <v>自治体職員</v>
      </c>
      <c r="AE8" s="65"/>
      <c r="AF8" s="65"/>
      <c r="AG8" s="65"/>
      <c r="AH8" s="65"/>
      <c r="AI8" s="65"/>
      <c r="AJ8" s="65"/>
      <c r="AK8" s="3"/>
      <c r="AL8" s="45">
        <f>データ!S6</f>
        <v>366089</v>
      </c>
      <c r="AM8" s="45"/>
      <c r="AN8" s="45"/>
      <c r="AO8" s="45"/>
      <c r="AP8" s="45"/>
      <c r="AQ8" s="45"/>
      <c r="AR8" s="45"/>
      <c r="AS8" s="45"/>
      <c r="AT8" s="44">
        <f>データ!T6</f>
        <v>262.02</v>
      </c>
      <c r="AU8" s="44"/>
      <c r="AV8" s="44"/>
      <c r="AW8" s="44"/>
      <c r="AX8" s="44"/>
      <c r="AY8" s="44"/>
      <c r="AZ8" s="44"/>
      <c r="BA8" s="44"/>
      <c r="BB8" s="44">
        <f>データ!U6</f>
        <v>1397.18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62.3</v>
      </c>
      <c r="J10" s="44"/>
      <c r="K10" s="44"/>
      <c r="L10" s="44"/>
      <c r="M10" s="44"/>
      <c r="N10" s="44"/>
      <c r="O10" s="44"/>
      <c r="P10" s="44">
        <f>データ!P6</f>
        <v>4.04</v>
      </c>
      <c r="Q10" s="44"/>
      <c r="R10" s="44"/>
      <c r="S10" s="44"/>
      <c r="T10" s="44"/>
      <c r="U10" s="44"/>
      <c r="V10" s="44"/>
      <c r="W10" s="44">
        <f>データ!Q6</f>
        <v>84.48</v>
      </c>
      <c r="X10" s="44"/>
      <c r="Y10" s="44"/>
      <c r="Z10" s="44"/>
      <c r="AA10" s="44"/>
      <c r="AB10" s="44"/>
      <c r="AC10" s="44"/>
      <c r="AD10" s="45">
        <f>データ!R6</f>
        <v>2640</v>
      </c>
      <c r="AE10" s="45"/>
      <c r="AF10" s="45"/>
      <c r="AG10" s="45"/>
      <c r="AH10" s="45"/>
      <c r="AI10" s="45"/>
      <c r="AJ10" s="45"/>
      <c r="AK10" s="2"/>
      <c r="AL10" s="45">
        <f>データ!V6</f>
        <v>14753</v>
      </c>
      <c r="AM10" s="45"/>
      <c r="AN10" s="45"/>
      <c r="AO10" s="45"/>
      <c r="AP10" s="45"/>
      <c r="AQ10" s="45"/>
      <c r="AR10" s="45"/>
      <c r="AS10" s="45"/>
      <c r="AT10" s="44">
        <f>データ!W6</f>
        <v>4.66</v>
      </c>
      <c r="AU10" s="44"/>
      <c r="AV10" s="44"/>
      <c r="AW10" s="44"/>
      <c r="AX10" s="44"/>
      <c r="AY10" s="44"/>
      <c r="AZ10" s="44"/>
      <c r="BA10" s="44"/>
      <c r="BB10" s="44">
        <f>データ!X6</f>
        <v>3165.88</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C+PfARk/5uM/YiGmmIBV3TRSkh0VFSMqtzhn6ijgRf/Dya0Aapv9JgA6Ax8MPgP+LibmGFxlQqBZvJzdmFy6fA==" saltValue="ZKpBs3MVoMrNNtsIge/24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232017</v>
      </c>
      <c r="D6" s="19">
        <f t="shared" si="3"/>
        <v>46</v>
      </c>
      <c r="E6" s="19">
        <f t="shared" si="3"/>
        <v>17</v>
      </c>
      <c r="F6" s="19">
        <f t="shared" si="3"/>
        <v>4</v>
      </c>
      <c r="G6" s="19">
        <f t="shared" si="3"/>
        <v>0</v>
      </c>
      <c r="H6" s="19" t="str">
        <f t="shared" si="3"/>
        <v>愛知県　豊橋市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62.3</v>
      </c>
      <c r="P6" s="20">
        <f t="shared" si="3"/>
        <v>4.04</v>
      </c>
      <c r="Q6" s="20">
        <f t="shared" si="3"/>
        <v>84.48</v>
      </c>
      <c r="R6" s="20">
        <f t="shared" si="3"/>
        <v>2640</v>
      </c>
      <c r="S6" s="20">
        <f t="shared" si="3"/>
        <v>366089</v>
      </c>
      <c r="T6" s="20">
        <f t="shared" si="3"/>
        <v>262.02</v>
      </c>
      <c r="U6" s="20">
        <f t="shared" si="3"/>
        <v>1397.18</v>
      </c>
      <c r="V6" s="20">
        <f t="shared" si="3"/>
        <v>14753</v>
      </c>
      <c r="W6" s="20">
        <f t="shared" si="3"/>
        <v>4.66</v>
      </c>
      <c r="X6" s="20">
        <f t="shared" si="3"/>
        <v>3165.88</v>
      </c>
      <c r="Y6" s="21">
        <f>IF(Y7="",NA(),Y7)</f>
        <v>103.25</v>
      </c>
      <c r="Z6" s="21">
        <f t="shared" ref="Z6:AH6" si="4">IF(Z7="",NA(),Z7)</f>
        <v>103.08</v>
      </c>
      <c r="AA6" s="21">
        <f t="shared" si="4"/>
        <v>104.63</v>
      </c>
      <c r="AB6" s="21">
        <f t="shared" si="4"/>
        <v>102.51</v>
      </c>
      <c r="AC6" s="21">
        <f t="shared" si="4"/>
        <v>102.62</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35.979999999999997</v>
      </c>
      <c r="AV6" s="21">
        <f t="shared" ref="AV6:BD6" si="6">IF(AV7="",NA(),AV7)</f>
        <v>64.61</v>
      </c>
      <c r="AW6" s="21">
        <f t="shared" si="6"/>
        <v>53.02</v>
      </c>
      <c r="AX6" s="21">
        <f t="shared" si="6"/>
        <v>58.31</v>
      </c>
      <c r="AY6" s="21">
        <f t="shared" si="6"/>
        <v>80.59</v>
      </c>
      <c r="AZ6" s="21">
        <f t="shared" si="6"/>
        <v>46.85</v>
      </c>
      <c r="BA6" s="21">
        <f t="shared" si="6"/>
        <v>44.35</v>
      </c>
      <c r="BB6" s="21">
        <f t="shared" si="6"/>
        <v>41.51</v>
      </c>
      <c r="BC6" s="21">
        <f t="shared" si="6"/>
        <v>45.01</v>
      </c>
      <c r="BD6" s="21">
        <f t="shared" si="6"/>
        <v>46.37</v>
      </c>
      <c r="BE6" s="20" t="str">
        <f>IF(BE7="","",IF(BE7="-","【-】","【"&amp;SUBSTITUTE(TEXT(BE7,"#,##0.00"),"-","△")&amp;"】"))</f>
        <v>【50.90】</v>
      </c>
      <c r="BF6" s="21">
        <f>IF(BF7="",NA(),BF7)</f>
        <v>203.47</v>
      </c>
      <c r="BG6" s="21">
        <f t="shared" ref="BG6:BO6" si="7">IF(BG7="",NA(),BG7)</f>
        <v>124.14</v>
      </c>
      <c r="BH6" s="21">
        <f t="shared" si="7"/>
        <v>77.7</v>
      </c>
      <c r="BI6" s="21">
        <f t="shared" si="7"/>
        <v>87.4</v>
      </c>
      <c r="BJ6" s="21">
        <f t="shared" si="7"/>
        <v>84.97</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97.98</v>
      </c>
      <c r="BR6" s="21">
        <f t="shared" ref="BR6:BZ6" si="8">IF(BR7="",NA(),BR7)</f>
        <v>105.3</v>
      </c>
      <c r="BS6" s="21">
        <f t="shared" si="8"/>
        <v>105.48</v>
      </c>
      <c r="BT6" s="21">
        <f t="shared" si="8"/>
        <v>106.89</v>
      </c>
      <c r="BU6" s="21">
        <f t="shared" si="8"/>
        <v>107.12</v>
      </c>
      <c r="BV6" s="21">
        <f t="shared" si="8"/>
        <v>82.88</v>
      </c>
      <c r="BW6" s="21">
        <f t="shared" si="8"/>
        <v>82.53</v>
      </c>
      <c r="BX6" s="21">
        <f t="shared" si="8"/>
        <v>81.81</v>
      </c>
      <c r="BY6" s="21">
        <f t="shared" si="8"/>
        <v>82.27</v>
      </c>
      <c r="BZ6" s="21">
        <f t="shared" si="8"/>
        <v>80.36</v>
      </c>
      <c r="CA6" s="20" t="str">
        <f>IF(CA7="","",IF(CA7="-","【-】","【"&amp;SUBSTITUTE(TEXT(CA7,"#,##0.00"),"-","△")&amp;"】"))</f>
        <v>【72.92】</v>
      </c>
      <c r="CB6" s="21">
        <f>IF(CB7="",NA(),CB7)</f>
        <v>163.15</v>
      </c>
      <c r="CC6" s="21">
        <f t="shared" ref="CC6:CK6" si="9">IF(CC7="",NA(),CC7)</f>
        <v>152.5</v>
      </c>
      <c r="CD6" s="21">
        <f t="shared" si="9"/>
        <v>151.99</v>
      </c>
      <c r="CE6" s="21">
        <f t="shared" si="9"/>
        <v>150</v>
      </c>
      <c r="CF6" s="21">
        <f t="shared" si="9"/>
        <v>150.30000000000001</v>
      </c>
      <c r="CG6" s="21">
        <f t="shared" si="9"/>
        <v>187.76</v>
      </c>
      <c r="CH6" s="21">
        <f t="shared" si="9"/>
        <v>190.48</v>
      </c>
      <c r="CI6" s="21">
        <f t="shared" si="9"/>
        <v>193.59</v>
      </c>
      <c r="CJ6" s="21">
        <f t="shared" si="9"/>
        <v>194.42</v>
      </c>
      <c r="CK6" s="21">
        <f t="shared" si="9"/>
        <v>201.33</v>
      </c>
      <c r="CL6" s="20" t="str">
        <f>IF(CL7="","",IF(CL7="-","【-】","【"&amp;SUBSTITUTE(TEXT(CL7,"#,##0.00"),"-","△")&amp;"】"))</f>
        <v>【225.78】</v>
      </c>
      <c r="CM6" s="21">
        <f>IF(CM7="",NA(),CM7)</f>
        <v>47.63</v>
      </c>
      <c r="CN6" s="21">
        <f t="shared" ref="CN6:CV6" si="10">IF(CN7="",NA(),CN7)</f>
        <v>53.05</v>
      </c>
      <c r="CO6" s="21">
        <f t="shared" si="10"/>
        <v>52.34</v>
      </c>
      <c r="CP6" s="21">
        <f t="shared" si="10"/>
        <v>59.8</v>
      </c>
      <c r="CQ6" s="21">
        <f t="shared" si="10"/>
        <v>62.54</v>
      </c>
      <c r="CR6" s="21">
        <f t="shared" si="10"/>
        <v>45.87</v>
      </c>
      <c r="CS6" s="21">
        <f t="shared" si="10"/>
        <v>44.24</v>
      </c>
      <c r="CT6" s="21">
        <f t="shared" si="10"/>
        <v>45.3</v>
      </c>
      <c r="CU6" s="21">
        <f t="shared" si="10"/>
        <v>45.6</v>
      </c>
      <c r="CV6" s="21">
        <f t="shared" si="10"/>
        <v>44.79</v>
      </c>
      <c r="CW6" s="20" t="str">
        <f>IF(CW7="","",IF(CW7="-","【-】","【"&amp;SUBSTITUTE(TEXT(CW7,"#,##0.00"),"-","△")&amp;"】"))</f>
        <v>【43.17】</v>
      </c>
      <c r="CX6" s="21">
        <f>IF(CX7="",NA(),CX7)</f>
        <v>96.71</v>
      </c>
      <c r="CY6" s="21">
        <f t="shared" ref="CY6:DG6" si="11">IF(CY7="",NA(),CY7)</f>
        <v>96.97</v>
      </c>
      <c r="CZ6" s="21">
        <f t="shared" si="11"/>
        <v>97.13</v>
      </c>
      <c r="DA6" s="21">
        <f t="shared" si="11"/>
        <v>97.12</v>
      </c>
      <c r="DB6" s="21">
        <f t="shared" si="11"/>
        <v>97.21</v>
      </c>
      <c r="DC6" s="21">
        <f t="shared" si="11"/>
        <v>87.65</v>
      </c>
      <c r="DD6" s="21">
        <f t="shared" si="11"/>
        <v>88.15</v>
      </c>
      <c r="DE6" s="21">
        <f t="shared" si="11"/>
        <v>88.37</v>
      </c>
      <c r="DF6" s="21">
        <f t="shared" si="11"/>
        <v>88.66</v>
      </c>
      <c r="DG6" s="21">
        <f t="shared" si="11"/>
        <v>88.68</v>
      </c>
      <c r="DH6" s="20" t="str">
        <f>IF(DH7="","",IF(DH7="-","【-】","【"&amp;SUBSTITUTE(TEXT(DH7,"#,##0.00"),"-","△")&amp;"】"))</f>
        <v>【86.31】</v>
      </c>
      <c r="DI6" s="21">
        <f>IF(DI7="",NA(),DI7)</f>
        <v>4.07</v>
      </c>
      <c r="DJ6" s="21">
        <f t="shared" ref="DJ6:DR6" si="12">IF(DJ7="",NA(),DJ7)</f>
        <v>7.79</v>
      </c>
      <c r="DK6" s="21">
        <f t="shared" si="12"/>
        <v>11.41</v>
      </c>
      <c r="DL6" s="21">
        <f t="shared" si="12"/>
        <v>14.98</v>
      </c>
      <c r="DM6" s="21">
        <f t="shared" si="12"/>
        <v>17.82</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2">
      <c r="A7" s="14"/>
      <c r="B7" s="23">
        <v>2024</v>
      </c>
      <c r="C7" s="23">
        <v>232017</v>
      </c>
      <c r="D7" s="23">
        <v>46</v>
      </c>
      <c r="E7" s="23">
        <v>17</v>
      </c>
      <c r="F7" s="23">
        <v>4</v>
      </c>
      <c r="G7" s="23">
        <v>0</v>
      </c>
      <c r="H7" s="23" t="s">
        <v>96</v>
      </c>
      <c r="I7" s="23" t="s">
        <v>97</v>
      </c>
      <c r="J7" s="23" t="s">
        <v>98</v>
      </c>
      <c r="K7" s="23" t="s">
        <v>99</v>
      </c>
      <c r="L7" s="23" t="s">
        <v>100</v>
      </c>
      <c r="M7" s="23" t="s">
        <v>101</v>
      </c>
      <c r="N7" s="24" t="s">
        <v>102</v>
      </c>
      <c r="O7" s="24">
        <v>62.3</v>
      </c>
      <c r="P7" s="24">
        <v>4.04</v>
      </c>
      <c r="Q7" s="24">
        <v>84.48</v>
      </c>
      <c r="R7" s="24">
        <v>2640</v>
      </c>
      <c r="S7" s="24">
        <v>366089</v>
      </c>
      <c r="T7" s="24">
        <v>262.02</v>
      </c>
      <c r="U7" s="24">
        <v>1397.18</v>
      </c>
      <c r="V7" s="24">
        <v>14753</v>
      </c>
      <c r="W7" s="24">
        <v>4.66</v>
      </c>
      <c r="X7" s="24">
        <v>3165.88</v>
      </c>
      <c r="Y7" s="24">
        <v>103.25</v>
      </c>
      <c r="Z7" s="24">
        <v>103.08</v>
      </c>
      <c r="AA7" s="24">
        <v>104.63</v>
      </c>
      <c r="AB7" s="24">
        <v>102.51</v>
      </c>
      <c r="AC7" s="24">
        <v>102.62</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35.979999999999997</v>
      </c>
      <c r="AV7" s="24">
        <v>64.61</v>
      </c>
      <c r="AW7" s="24">
        <v>53.02</v>
      </c>
      <c r="AX7" s="24">
        <v>58.31</v>
      </c>
      <c r="AY7" s="24">
        <v>80.59</v>
      </c>
      <c r="AZ7" s="24">
        <v>46.85</v>
      </c>
      <c r="BA7" s="24">
        <v>44.35</v>
      </c>
      <c r="BB7" s="24">
        <v>41.51</v>
      </c>
      <c r="BC7" s="24">
        <v>45.01</v>
      </c>
      <c r="BD7" s="24">
        <v>46.37</v>
      </c>
      <c r="BE7" s="24">
        <v>50.9</v>
      </c>
      <c r="BF7" s="24">
        <v>203.47</v>
      </c>
      <c r="BG7" s="24">
        <v>124.14</v>
      </c>
      <c r="BH7" s="24">
        <v>77.7</v>
      </c>
      <c r="BI7" s="24">
        <v>87.4</v>
      </c>
      <c r="BJ7" s="24">
        <v>84.97</v>
      </c>
      <c r="BK7" s="24">
        <v>1268.6300000000001</v>
      </c>
      <c r="BL7" s="24">
        <v>1283.69</v>
      </c>
      <c r="BM7" s="24">
        <v>1160.22</v>
      </c>
      <c r="BN7" s="24">
        <v>1141.98</v>
      </c>
      <c r="BO7" s="24">
        <v>1062.58</v>
      </c>
      <c r="BP7" s="24">
        <v>1099.1500000000001</v>
      </c>
      <c r="BQ7" s="24">
        <v>97.98</v>
      </c>
      <c r="BR7" s="24">
        <v>105.3</v>
      </c>
      <c r="BS7" s="24">
        <v>105.48</v>
      </c>
      <c r="BT7" s="24">
        <v>106.89</v>
      </c>
      <c r="BU7" s="24">
        <v>107.12</v>
      </c>
      <c r="BV7" s="24">
        <v>82.88</v>
      </c>
      <c r="BW7" s="24">
        <v>82.53</v>
      </c>
      <c r="BX7" s="24">
        <v>81.81</v>
      </c>
      <c r="BY7" s="24">
        <v>82.27</v>
      </c>
      <c r="BZ7" s="24">
        <v>80.36</v>
      </c>
      <c r="CA7" s="24">
        <v>72.92</v>
      </c>
      <c r="CB7" s="24">
        <v>163.15</v>
      </c>
      <c r="CC7" s="24">
        <v>152.5</v>
      </c>
      <c r="CD7" s="24">
        <v>151.99</v>
      </c>
      <c r="CE7" s="24">
        <v>150</v>
      </c>
      <c r="CF7" s="24">
        <v>150.30000000000001</v>
      </c>
      <c r="CG7" s="24">
        <v>187.76</v>
      </c>
      <c r="CH7" s="24">
        <v>190.48</v>
      </c>
      <c r="CI7" s="24">
        <v>193.59</v>
      </c>
      <c r="CJ7" s="24">
        <v>194.42</v>
      </c>
      <c r="CK7" s="24">
        <v>201.33</v>
      </c>
      <c r="CL7" s="24">
        <v>225.78</v>
      </c>
      <c r="CM7" s="24">
        <v>47.63</v>
      </c>
      <c r="CN7" s="24">
        <v>53.05</v>
      </c>
      <c r="CO7" s="24">
        <v>52.34</v>
      </c>
      <c r="CP7" s="24">
        <v>59.8</v>
      </c>
      <c r="CQ7" s="24">
        <v>62.54</v>
      </c>
      <c r="CR7" s="24">
        <v>45.87</v>
      </c>
      <c r="CS7" s="24">
        <v>44.24</v>
      </c>
      <c r="CT7" s="24">
        <v>45.3</v>
      </c>
      <c r="CU7" s="24">
        <v>45.6</v>
      </c>
      <c r="CV7" s="24">
        <v>44.79</v>
      </c>
      <c r="CW7" s="24">
        <v>43.17</v>
      </c>
      <c r="CX7" s="24">
        <v>96.71</v>
      </c>
      <c r="CY7" s="24">
        <v>96.97</v>
      </c>
      <c r="CZ7" s="24">
        <v>97.13</v>
      </c>
      <c r="DA7" s="24">
        <v>97.12</v>
      </c>
      <c r="DB7" s="24">
        <v>97.21</v>
      </c>
      <c r="DC7" s="24">
        <v>87.65</v>
      </c>
      <c r="DD7" s="24">
        <v>88.15</v>
      </c>
      <c r="DE7" s="24">
        <v>88.37</v>
      </c>
      <c r="DF7" s="24">
        <v>88.66</v>
      </c>
      <c r="DG7" s="24">
        <v>88.68</v>
      </c>
      <c r="DH7" s="24">
        <v>86.31</v>
      </c>
      <c r="DI7" s="24">
        <v>4.07</v>
      </c>
      <c r="DJ7" s="24">
        <v>7.79</v>
      </c>
      <c r="DK7" s="24">
        <v>11.41</v>
      </c>
      <c r="DL7" s="24">
        <v>14.98</v>
      </c>
      <c r="DM7" s="24">
        <v>17.82</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dcterms:created xsi:type="dcterms:W3CDTF">2025-12-23T06:11:59Z</dcterms:created>
  <dcterms:modified xsi:type="dcterms:W3CDTF">2026-02-19T02:16:52Z</dcterms:modified>
  <cp:category/>
</cp:coreProperties>
</file>