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10.1.41.49\rizai\★理財Gフォルダ（R6～）\023  経営比較分析表\R7\06_公開用データ★\04_特定環境保全公共下水道\"/>
    </mc:Choice>
  </mc:AlternateContent>
  <xr:revisionPtr revIDLastSave="0" documentId="13_ncr:1_{8FC86A68-2C87-4A8C-98E4-AD0F79EA5E47}" xr6:coauthVersionLast="47" xr6:coauthVersionMax="47" xr10:uidLastSave="{00000000-0000-0000-0000-000000000000}"/>
  <workbookProtection workbookAlgorithmName="SHA-512" workbookHashValue="ySPJei4z37w2dxQxvdFzdzbU9TzvKq4oY5thEwi6HPaSceC83sUJ2qmGEFspSCL6WJvxhmdsClfoR9mY9L3WSg==" workbookSaltValue="g6PuuGzATqIZi6K1FwFyRQ==" workbookSpinCount="100000" lockStructure="1"/>
  <bookViews>
    <workbookView xWindow="-110" yWindow="-110" windowWidth="22780" windowHeight="14540" xr2:uid="{00000000-000D-0000-FFFF-FFFF00000000}"/>
  </bookViews>
  <sheets>
    <sheet name="法適用_下水道事業" sheetId="4" r:id="rId1"/>
    <sheet name="データ" sheetId="5" state="hidden" r:id="rId2"/>
  </sheets>
  <calcPr calcId="191029"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BB8" i="4" s="1"/>
  <c r="T6" i="5"/>
  <c r="AT8" i="4" s="1"/>
  <c r="S6" i="5"/>
  <c r="AL8" i="4" s="1"/>
  <c r="R6" i="5"/>
  <c r="AD10" i="4" s="1"/>
  <c r="Q6" i="5"/>
  <c r="W10" i="4" s="1"/>
  <c r="P6" i="5"/>
  <c r="P10" i="4" s="1"/>
  <c r="O6" i="5"/>
  <c r="I10" i="4" s="1"/>
  <c r="N6" i="5"/>
  <c r="B10" i="4" s="1"/>
  <c r="M6" i="5"/>
  <c r="AD8" i="4" s="1"/>
  <c r="L6" i="5"/>
  <c r="W8" i="4" s="1"/>
  <c r="K6" i="5"/>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E85" i="4"/>
  <c r="BB10" i="4"/>
  <c r="AT10" i="4"/>
  <c r="P8" i="4"/>
</calcChain>
</file>

<file path=xl/sharedStrings.xml><?xml version="1.0" encoding="utf-8"?>
<sst xmlns="http://schemas.openxmlformats.org/spreadsheetml/2006/main" count="236" uniqueCount="115">
  <si>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</si>
  <si>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</si>
  <si>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</si>
  <si>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</si>
  <si>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</si>
  <si>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</si>
  <si>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</si>
  <si>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</si>
  <si>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</si>
  <si>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</si>
  <si>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</si>
  <si>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</si>
  <si>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</si>
  <si>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</si>
  <si>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</si>
  <si>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</si>
  <si>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</si>
  <si>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</si>
  <si>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</si>
  <si>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</si>
  <si>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</si>
  <si>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</si>
  <si>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</si>
  <si>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</si>
  <si>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</si>
  <si>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</si>
  <si>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</si>
  <si>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</si>
  <si>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</si>
  <si>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</si>
  <si>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</si>
  <si>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</si>
  <si>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</si>
  <si>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</si>
  <si>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</si>
  <si>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</si>
  <si>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</si>
  <si>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</si>
  <si>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</si>
  <si>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</si>
  <si>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</si>
  <si>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</si>
  <si>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</si>
  <si>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</si>
  <si>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</si>
  <si>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</si>
  <si>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</si>
  <si>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</si>
  <si>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</si>
  <si>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</si>
  <si>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</si>
  <si>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</si>
  <si>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</si>
  <si>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</si>
  <si>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</si>
  <si>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</si>
  <si>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</si>
  <si>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</si>
  <si>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</si>
  <si>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</si>
  <si>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</si>
  <si>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</si>
  <si>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</si>
  <si>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</si>
  <si>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</si>
  <si>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</si>
  <si>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</si>
  <si>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</si>
  <si>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</si>
  <si>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</si>
  <si>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</si>
  <si>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</si>
  <si>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</si>
  <si>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</si>
  <si>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</si>
  <si>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</si>
  <si>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</si>
  <si>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</si>
  <si>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</si>
  <si>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</si>
  <si>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</si>
  <si>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</si>
  <si>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</si>
  <si>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</si>
  <si>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</si>
  <si>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</si>
  <si>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</si>
  <si>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</si>
  <si>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</si>
  <si>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</si>
  <si>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</si>
  <si>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</si>
  <si>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</si>
  <si>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</si>
  <si>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</si>
  <si>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</si>
  <si>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愛知県　岡崎市</t>
  </si>
  <si>
    <t>法適用</t>
  </si>
  <si>
    <t>下水道事業</t>
  </si>
  <si>
    <t>特定環境保全公共下水道</t>
  </si>
  <si>
    <t>D2</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</si>
  <si>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</si>
  <si>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</si>
  <si>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</si>
  <si>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</si>
  <si>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</si>
  <si>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</si>
  <si>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</si>
  <si>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</si>
  <si>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</si>
  <si>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</si>
  <si>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</si>
  <si>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①有形固定資産減価償却率
　年度の経過に伴い減価償却累計額が増加するため増加の推移となっている。
　一方で、本市は平成24年から減価償却費を算出しており、それ以前に耐用年数を超えた資産については減価償却費を計上していないため、類似団体平均値、全国平均値と比較して大幅に低い数値となっている。
②管渠老朽化率
　特定環境保全公共下水道は、平成９年度から施設の整備を開始したため、管渠の標準耐用年数50年を上回る施設を有していない。</t>
    <phoneticPr fontId="4"/>
  </si>
  <si>
    <t>　経営の健全性・効率性については、全体的に前年度を下回っており、平均値と比較しても下回っている指標が多いため、引き続き収益の増加と費用の抑制に努める必要がある。
　なお、経営戦略については令和７年度に見直し予定である。</t>
    <rPh sb="1" eb="3">
      <t>ケイエイ</t>
    </rPh>
    <rPh sb="4" eb="7">
      <t>ケンゼンセイ</t>
    </rPh>
    <rPh sb="8" eb="10">
      <t>コウリツ</t>
    </rPh>
    <rPh sb="10" eb="11">
      <t>セイ</t>
    </rPh>
    <rPh sb="17" eb="20">
      <t>ゼンタイテキ</t>
    </rPh>
    <rPh sb="32" eb="35">
      <t>ヘイキンチ</t>
    </rPh>
    <rPh sb="36" eb="38">
      <t>ヒカク</t>
    </rPh>
    <rPh sb="41" eb="43">
      <t>シタマワ</t>
    </rPh>
    <rPh sb="47" eb="49">
      <t>シヒョウ</t>
    </rPh>
    <rPh sb="50" eb="51">
      <t>オオ</t>
    </rPh>
    <rPh sb="55" eb="56">
      <t>ヒ</t>
    </rPh>
    <rPh sb="57" eb="58">
      <t>ツヅ</t>
    </rPh>
    <rPh sb="59" eb="61">
      <t>シュウエキ</t>
    </rPh>
    <rPh sb="62" eb="64">
      <t>ゾウカ</t>
    </rPh>
    <rPh sb="65" eb="67">
      <t>ヒヨウ</t>
    </rPh>
    <rPh sb="68" eb="70">
      <t>ヨクセイ</t>
    </rPh>
    <rPh sb="71" eb="72">
      <t>ツト</t>
    </rPh>
    <rPh sb="74" eb="76">
      <t>ヒツヨウ</t>
    </rPh>
    <phoneticPr fontId="4"/>
  </si>
  <si>
    <t>①経常収支比率
　支払利息等の減少により経常費用が減少したものの、長期前受金戻入等の減少により経常収益が大きく減少したため、前年度と比較して0.23ポイント下落した。類似団体平均値と同水準になったが、引き続き収入の確保と事業の効率化を進めていく必要がある。
③流動比率
　現金及び預金等の流動資産が増加したことにより、前年度と比較して9.44ポイント上昇している。公共下水道事業と同一会計内での事業運営していく中で引き続き収入の確保と事業の効率化を進める必要がある。
④企業債残高対事業規模比率
　下水道使用料の減少及び企業債残高が増加したことから、202.99ポイント上昇した。
⑤経費回収率
　下水道使用料の減少及び汚水処理費の増加により、前年度と比較して0.58ポイント下落した。類似団体平均値、全国平均値を上回っているが、100％を下回っているため、使用料だけでは全ての経費を賄えていない。収入の確保と経費の削減に努める必要がある。
⑧水洗化率
　処理区域内人口の増加が水洗便所設置済人口の増加を上回ったため、前年度と比較して0.43ポイントの下落となった。</t>
    <rPh sb="1" eb="3">
      <t>ケイジョウ</t>
    </rPh>
    <rPh sb="3" eb="5">
      <t>シュウシ</t>
    </rPh>
    <rPh sb="5" eb="7">
      <t>ヒリツ</t>
    </rPh>
    <rPh sb="33" eb="40">
      <t>チョウキマエウケキンレイニュウ</t>
    </rPh>
    <rPh sb="235" eb="238">
      <t>キギョウサイ</t>
    </rPh>
    <rPh sb="238" eb="240">
      <t>ザンダカ</t>
    </rPh>
    <rPh sb="240" eb="241">
      <t>タイ</t>
    </rPh>
    <rPh sb="241" eb="245">
      <t>ジギョウキボ</t>
    </rPh>
    <rPh sb="245" eb="247">
      <t>ヒリツ</t>
    </rPh>
    <rPh sb="256" eb="258">
      <t>ゲンショウ</t>
    </rPh>
    <rPh sb="266" eb="268">
      <t>ゾウカ</t>
    </rPh>
    <rPh sb="285" eb="287">
      <t>ジョウショウ</t>
    </rPh>
    <rPh sb="292" eb="294">
      <t>ケイヒ</t>
    </rPh>
    <rPh sb="294" eb="297">
      <t>カイシュウリツ</t>
    </rPh>
    <rPh sb="306" eb="308">
      <t>ゲンショウ</t>
    </rPh>
    <rPh sb="308" eb="309">
      <t>オヨ</t>
    </rPh>
    <rPh sb="310" eb="312">
      <t>オスイ</t>
    </rPh>
    <rPh sb="312" eb="315">
      <t>ショリヒ</t>
    </rPh>
    <rPh sb="316" eb="318">
      <t>ゾウカ</t>
    </rPh>
    <rPh sb="338" eb="340">
      <t>ゲラク</t>
    </rPh>
    <rPh sb="476" eb="478">
      <t>ゲラク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</si>
</sst>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F3C-431C-B8A2-AA31B34CB12E}"/>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0.39</c:v>
                </c:pt>
                <c:pt idx="1">
                  <c:v>0.1</c:v>
                </c:pt>
                <c:pt idx="2">
                  <c:v>0.08</c:v>
                </c:pt>
                <c:pt idx="3">
                  <c:v>0.06</c:v>
                </c:pt>
                <c:pt idx="4">
                  <c:v>0.05</c:v>
                </c:pt>
              </c:numCache>
            </c:numRef>
          </c:val>
          <c:smooth val="0"/>
          <c:extLst>
            <c:ext xmlns:c16="http://schemas.microsoft.com/office/drawing/2014/chart" uri="{C3380CC4-5D6E-409C-BE32-E72D297353CC}">
              <c16:uniqueId val="{00000001-2F3C-431C-B8A2-AA31B34CB12E}"/>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24F-41BC-9EAC-6FCF2635BF1B}"/>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42.4</c:v>
                </c:pt>
                <c:pt idx="1">
                  <c:v>42.28</c:v>
                </c:pt>
                <c:pt idx="2">
                  <c:v>41.06</c:v>
                </c:pt>
                <c:pt idx="3">
                  <c:v>42.09</c:v>
                </c:pt>
                <c:pt idx="4">
                  <c:v>42.15</c:v>
                </c:pt>
              </c:numCache>
            </c:numRef>
          </c:val>
          <c:smooth val="0"/>
          <c:extLst>
            <c:ext xmlns:c16="http://schemas.microsoft.com/office/drawing/2014/chart" uri="{C3380CC4-5D6E-409C-BE32-E72D297353CC}">
              <c16:uniqueId val="{00000001-724F-41BC-9EAC-6FCF2635BF1B}"/>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90.82</c:v>
                </c:pt>
                <c:pt idx="1">
                  <c:v>90.82</c:v>
                </c:pt>
                <c:pt idx="2">
                  <c:v>91.05</c:v>
                </c:pt>
                <c:pt idx="3">
                  <c:v>93.68</c:v>
                </c:pt>
                <c:pt idx="4">
                  <c:v>93.25</c:v>
                </c:pt>
              </c:numCache>
            </c:numRef>
          </c:val>
          <c:extLst>
            <c:ext xmlns:c16="http://schemas.microsoft.com/office/drawing/2014/chart" uri="{C3380CC4-5D6E-409C-BE32-E72D297353CC}">
              <c16:uniqueId val="{00000000-BB7E-4A32-8D4A-63C03EF2AFF3}"/>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84.19</c:v>
                </c:pt>
                <c:pt idx="1">
                  <c:v>84.34</c:v>
                </c:pt>
                <c:pt idx="2">
                  <c:v>84.34</c:v>
                </c:pt>
                <c:pt idx="3">
                  <c:v>84.73</c:v>
                </c:pt>
                <c:pt idx="4">
                  <c:v>84.21</c:v>
                </c:pt>
              </c:numCache>
            </c:numRef>
          </c:val>
          <c:smooth val="0"/>
          <c:extLst>
            <c:ext xmlns:c16="http://schemas.microsoft.com/office/drawing/2014/chart" uri="{C3380CC4-5D6E-409C-BE32-E72D297353CC}">
              <c16:uniqueId val="{00000001-BB7E-4A32-8D4A-63C03EF2AFF3}"/>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99.79</c:v>
                </c:pt>
                <c:pt idx="1">
                  <c:v>103.73</c:v>
                </c:pt>
                <c:pt idx="2">
                  <c:v>104.43</c:v>
                </c:pt>
                <c:pt idx="3">
                  <c:v>107.12</c:v>
                </c:pt>
                <c:pt idx="4">
                  <c:v>106.89</c:v>
                </c:pt>
              </c:numCache>
            </c:numRef>
          </c:val>
          <c:extLst>
            <c:ext xmlns:c16="http://schemas.microsoft.com/office/drawing/2014/chart" uri="{C3380CC4-5D6E-409C-BE32-E72D297353CC}">
              <c16:uniqueId val="{00000000-87AF-494C-A0DC-2FC8E48F4CA2}"/>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105.78</c:v>
                </c:pt>
                <c:pt idx="1">
                  <c:v>106.09</c:v>
                </c:pt>
                <c:pt idx="2">
                  <c:v>106.44</c:v>
                </c:pt>
                <c:pt idx="3">
                  <c:v>107.11</c:v>
                </c:pt>
                <c:pt idx="4">
                  <c:v>106.38</c:v>
                </c:pt>
              </c:numCache>
            </c:numRef>
          </c:val>
          <c:smooth val="0"/>
          <c:extLst>
            <c:ext xmlns:c16="http://schemas.microsoft.com/office/drawing/2014/chart" uri="{C3380CC4-5D6E-409C-BE32-E72D297353CC}">
              <c16:uniqueId val="{00000001-87AF-494C-A0DC-2FC8E48F4CA2}"/>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17.71</c:v>
                </c:pt>
                <c:pt idx="1">
                  <c:v>19.46</c:v>
                </c:pt>
                <c:pt idx="2">
                  <c:v>21.3</c:v>
                </c:pt>
                <c:pt idx="3">
                  <c:v>23.53</c:v>
                </c:pt>
                <c:pt idx="4">
                  <c:v>25.66</c:v>
                </c:pt>
              </c:numCache>
            </c:numRef>
          </c:val>
          <c:extLst>
            <c:ext xmlns:c16="http://schemas.microsoft.com/office/drawing/2014/chart" uri="{C3380CC4-5D6E-409C-BE32-E72D297353CC}">
              <c16:uniqueId val="{00000000-313D-45B4-B7DD-37B5F41C3A12}"/>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21.36</c:v>
                </c:pt>
                <c:pt idx="1">
                  <c:v>22.79</c:v>
                </c:pt>
                <c:pt idx="2">
                  <c:v>24.8</c:v>
                </c:pt>
                <c:pt idx="3">
                  <c:v>26.77</c:v>
                </c:pt>
                <c:pt idx="4">
                  <c:v>27.46</c:v>
                </c:pt>
              </c:numCache>
            </c:numRef>
          </c:val>
          <c:smooth val="0"/>
          <c:extLst>
            <c:ext xmlns:c16="http://schemas.microsoft.com/office/drawing/2014/chart" uri="{C3380CC4-5D6E-409C-BE32-E72D297353CC}">
              <c16:uniqueId val="{00000001-313D-45B4-B7DD-37B5F41C3A12}"/>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D45-4ABE-969F-E036C18FC25B}"/>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0.01</c:v>
                </c:pt>
                <c:pt idx="1">
                  <c:v>0.01</c:v>
                </c:pt>
                <c:pt idx="2">
                  <c:v>0.02</c:v>
                </c:pt>
                <c:pt idx="3">
                  <c:v>7.0000000000000007E-2</c:v>
                </c:pt>
                <c:pt idx="4">
                  <c:v>0.02</c:v>
                </c:pt>
              </c:numCache>
            </c:numRef>
          </c:val>
          <c:smooth val="0"/>
          <c:extLst>
            <c:ext xmlns:c16="http://schemas.microsoft.com/office/drawing/2014/chart" uri="{C3380CC4-5D6E-409C-BE32-E72D297353CC}">
              <c16:uniqueId val="{00000001-3D45-4ABE-969F-E036C18FC25B}"/>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20.73</c:v>
                </c:pt>
                <c:pt idx="1">
                  <c:v>10.86</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0085-4F1B-B9CA-5AABA6046E85}"/>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63.96</c:v>
                </c:pt>
                <c:pt idx="1">
                  <c:v>69.42</c:v>
                </c:pt>
                <c:pt idx="2">
                  <c:v>72.86</c:v>
                </c:pt>
                <c:pt idx="3">
                  <c:v>69.540000000000006</c:v>
                </c:pt>
                <c:pt idx="4">
                  <c:v>70.63</c:v>
                </c:pt>
              </c:numCache>
            </c:numRef>
          </c:val>
          <c:smooth val="0"/>
          <c:extLst>
            <c:ext xmlns:c16="http://schemas.microsoft.com/office/drawing/2014/chart" uri="{C3380CC4-5D6E-409C-BE32-E72D297353CC}">
              <c16:uniqueId val="{00000001-0085-4F1B-B9CA-5AABA6046E85}"/>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-37.42</c:v>
                </c:pt>
                <c:pt idx="1">
                  <c:v>-133.27000000000001</c:v>
                </c:pt>
                <c:pt idx="2">
                  <c:v>-260.02999999999997</c:v>
                </c:pt>
                <c:pt idx="3">
                  <c:v>-179.25</c:v>
                </c:pt>
                <c:pt idx="4">
                  <c:v>-169.81</c:v>
                </c:pt>
              </c:numCache>
            </c:numRef>
          </c:val>
          <c:extLst>
            <c:ext xmlns:c16="http://schemas.microsoft.com/office/drawing/2014/chart" uri="{C3380CC4-5D6E-409C-BE32-E72D297353CC}">
              <c16:uniqueId val="{00000000-2BA6-4526-B87B-AD65A3F4401F}"/>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44.24</c:v>
                </c:pt>
                <c:pt idx="1">
                  <c:v>43.07</c:v>
                </c:pt>
                <c:pt idx="2">
                  <c:v>45.42</c:v>
                </c:pt>
                <c:pt idx="3">
                  <c:v>50.63</c:v>
                </c:pt>
                <c:pt idx="4">
                  <c:v>53.28</c:v>
                </c:pt>
              </c:numCache>
            </c:numRef>
          </c:val>
          <c:smooth val="0"/>
          <c:extLst>
            <c:ext xmlns:c16="http://schemas.microsoft.com/office/drawing/2014/chart" uri="{C3380CC4-5D6E-409C-BE32-E72D297353CC}">
              <c16:uniqueId val="{00000001-2BA6-4526-B87B-AD65A3F4401F}"/>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1917.19</c:v>
                </c:pt>
                <c:pt idx="1">
                  <c:v>1799.59</c:v>
                </c:pt>
                <c:pt idx="2">
                  <c:v>1643.82</c:v>
                </c:pt>
                <c:pt idx="3">
                  <c:v>1480.39</c:v>
                </c:pt>
                <c:pt idx="4">
                  <c:v>1683.38</c:v>
                </c:pt>
              </c:numCache>
            </c:numRef>
          </c:val>
          <c:extLst>
            <c:ext xmlns:c16="http://schemas.microsoft.com/office/drawing/2014/chart" uri="{C3380CC4-5D6E-409C-BE32-E72D297353CC}">
              <c16:uniqueId val="{00000000-6D10-49A1-ADAC-201CB0CFECAE}"/>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1258.43</c:v>
                </c:pt>
                <c:pt idx="1">
                  <c:v>1163.75</c:v>
                </c:pt>
                <c:pt idx="2">
                  <c:v>1195.47</c:v>
                </c:pt>
                <c:pt idx="3">
                  <c:v>1168.69</c:v>
                </c:pt>
                <c:pt idx="4">
                  <c:v>1142.44</c:v>
                </c:pt>
              </c:numCache>
            </c:numRef>
          </c:val>
          <c:smooth val="0"/>
          <c:extLst>
            <c:ext xmlns:c16="http://schemas.microsoft.com/office/drawing/2014/chart" uri="{C3380CC4-5D6E-409C-BE32-E72D297353CC}">
              <c16:uniqueId val="{00000001-6D10-49A1-ADAC-201CB0CFECAE}"/>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77.819999999999993</c:v>
                </c:pt>
                <c:pt idx="1">
                  <c:v>76.14</c:v>
                </c:pt>
                <c:pt idx="2">
                  <c:v>74.64</c:v>
                </c:pt>
                <c:pt idx="3">
                  <c:v>78.27</c:v>
                </c:pt>
                <c:pt idx="4">
                  <c:v>77.69</c:v>
                </c:pt>
              </c:numCache>
            </c:numRef>
          </c:val>
          <c:extLst>
            <c:ext xmlns:c16="http://schemas.microsoft.com/office/drawing/2014/chart" uri="{C3380CC4-5D6E-409C-BE32-E72D297353CC}">
              <c16:uniqueId val="{00000000-956A-475D-A117-B087E420DAFC}"/>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73.36</c:v>
                </c:pt>
                <c:pt idx="1">
                  <c:v>72.599999999999994</c:v>
                </c:pt>
                <c:pt idx="2">
                  <c:v>69.430000000000007</c:v>
                </c:pt>
                <c:pt idx="3">
                  <c:v>70.709999999999994</c:v>
                </c:pt>
                <c:pt idx="4">
                  <c:v>66.63</c:v>
                </c:pt>
              </c:numCache>
            </c:numRef>
          </c:val>
          <c:smooth val="0"/>
          <c:extLst>
            <c:ext xmlns:c16="http://schemas.microsoft.com/office/drawing/2014/chart" uri="{C3380CC4-5D6E-409C-BE32-E72D297353CC}">
              <c16:uniqueId val="{00000001-956A-475D-A117-B087E420DAFC}"/>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150</c:v>
                </c:pt>
                <c:pt idx="1">
                  <c:v>150</c:v>
                </c:pt>
                <c:pt idx="2">
                  <c:v>150</c:v>
                </c:pt>
                <c:pt idx="3">
                  <c:v>150</c:v>
                </c:pt>
                <c:pt idx="4">
                  <c:v>150</c:v>
                </c:pt>
              </c:numCache>
            </c:numRef>
          </c:val>
          <c:extLst>
            <c:ext xmlns:c16="http://schemas.microsoft.com/office/drawing/2014/chart" uri="{C3380CC4-5D6E-409C-BE32-E72D297353CC}">
              <c16:uniqueId val="{00000000-2409-4A04-AC27-3B9ACCB90F07}"/>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224.88</c:v>
                </c:pt>
                <c:pt idx="1">
                  <c:v>228.64</c:v>
                </c:pt>
                <c:pt idx="2">
                  <c:v>239.46</c:v>
                </c:pt>
                <c:pt idx="3">
                  <c:v>233.15</c:v>
                </c:pt>
                <c:pt idx="4">
                  <c:v>252.17</c:v>
                </c:pt>
              </c:numCache>
            </c:numRef>
          </c:val>
          <c:smooth val="0"/>
          <c:extLst>
            <c:ext xmlns:c16="http://schemas.microsoft.com/office/drawing/2014/chart" uri="{C3380CC4-5D6E-409C-BE32-E72D297353CC}">
              <c16:uniqueId val="{00000001-2409-4A04-AC27-3B9ACCB90F07}"/>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【1,099.15】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【225.78】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【72.92】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【30.82】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2">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2">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7" t="str">
        <f>データ!H6</f>
        <v>愛知県　岡崎市</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3"/>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68" t="s">
        <v>9</v>
      </c>
      <c r="BM7" s="69"/>
      <c r="BN7" s="69"/>
      <c r="BO7" s="69"/>
      <c r="BP7" s="69"/>
      <c r="BQ7" s="69"/>
      <c r="BR7" s="69"/>
      <c r="BS7" s="69"/>
      <c r="BT7" s="69"/>
      <c r="BU7" s="69"/>
      <c r="BV7" s="69"/>
      <c r="BW7" s="69"/>
      <c r="BX7" s="69"/>
      <c r="BY7" s="70"/>
    </row>
    <row r="8" spans="1:78" ht="18.75" customHeight="1" x14ac:dyDescent="0.2">
      <c r="A8" s="2"/>
      <c r="B8" s="64" t="str">
        <f>データ!I6</f>
        <v>法適用</v>
      </c>
      <c r="C8" s="64"/>
      <c r="D8" s="64"/>
      <c r="E8" s="64"/>
      <c r="F8" s="64"/>
      <c r="G8" s="64"/>
      <c r="H8" s="64"/>
      <c r="I8" s="64" t="str">
        <f>データ!J6</f>
        <v>下水道事業</v>
      </c>
      <c r="J8" s="64"/>
      <c r="K8" s="64"/>
      <c r="L8" s="64"/>
      <c r="M8" s="64"/>
      <c r="N8" s="64"/>
      <c r="O8" s="64"/>
      <c r="P8" s="64" t="str">
        <f>データ!K6</f>
        <v>特定環境保全公共下水道</v>
      </c>
      <c r="Q8" s="64"/>
      <c r="R8" s="64"/>
      <c r="S8" s="64"/>
      <c r="T8" s="64"/>
      <c r="U8" s="64"/>
      <c r="V8" s="64"/>
      <c r="W8" s="64" t="str">
        <f>データ!L6</f>
        <v>D2</v>
      </c>
      <c r="X8" s="64"/>
      <c r="Y8" s="64"/>
      <c r="Z8" s="64"/>
      <c r="AA8" s="64"/>
      <c r="AB8" s="64"/>
      <c r="AC8" s="64"/>
      <c r="AD8" s="65" t="str">
        <f>データ!$M$6</f>
        <v>自治体職員</v>
      </c>
      <c r="AE8" s="65"/>
      <c r="AF8" s="65"/>
      <c r="AG8" s="65"/>
      <c r="AH8" s="65"/>
      <c r="AI8" s="65"/>
      <c r="AJ8" s="65"/>
      <c r="AK8" s="3"/>
      <c r="AL8" s="45">
        <f>データ!S6</f>
        <v>382656</v>
      </c>
      <c r="AM8" s="45"/>
      <c r="AN8" s="45"/>
      <c r="AO8" s="45"/>
      <c r="AP8" s="45"/>
      <c r="AQ8" s="45"/>
      <c r="AR8" s="45"/>
      <c r="AS8" s="45"/>
      <c r="AT8" s="44">
        <f>データ!T6</f>
        <v>387.2</v>
      </c>
      <c r="AU8" s="44"/>
      <c r="AV8" s="44"/>
      <c r="AW8" s="44"/>
      <c r="AX8" s="44"/>
      <c r="AY8" s="44"/>
      <c r="AZ8" s="44"/>
      <c r="BA8" s="44"/>
      <c r="BB8" s="44">
        <f>データ!U6</f>
        <v>988.26</v>
      </c>
      <c r="BC8" s="44"/>
      <c r="BD8" s="44"/>
      <c r="BE8" s="44"/>
      <c r="BF8" s="44"/>
      <c r="BG8" s="44"/>
      <c r="BH8" s="44"/>
      <c r="BI8" s="44"/>
      <c r="BJ8" s="3"/>
      <c r="BK8" s="3"/>
      <c r="BL8" s="60" t="s">
        <v>10</v>
      </c>
      <c r="BM8" s="61"/>
      <c r="BN8" s="62" t="s">
        <v>11</v>
      </c>
      <c r="BO8" s="62"/>
      <c r="BP8" s="62"/>
      <c r="BQ8" s="62"/>
      <c r="BR8" s="62"/>
      <c r="BS8" s="62"/>
      <c r="BT8" s="62"/>
      <c r="BU8" s="62"/>
      <c r="BV8" s="62"/>
      <c r="BW8" s="62"/>
      <c r="BX8" s="62"/>
      <c r="BY8" s="63"/>
    </row>
    <row r="9" spans="1:78" ht="18.75" customHeight="1" x14ac:dyDescent="0.2">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46" t="s">
        <v>16</v>
      </c>
      <c r="AE9" s="46"/>
      <c r="AF9" s="46"/>
      <c r="AG9" s="46"/>
      <c r="AH9" s="46"/>
      <c r="AI9" s="46"/>
      <c r="AJ9" s="46"/>
      <c r="AK9" s="3"/>
      <c r="AL9" s="46" t="s">
        <v>17</v>
      </c>
      <c r="AM9" s="46"/>
      <c r="AN9" s="46"/>
      <c r="AO9" s="46"/>
      <c r="AP9" s="46"/>
      <c r="AQ9" s="46"/>
      <c r="AR9" s="46"/>
      <c r="AS9" s="46"/>
      <c r="AT9" s="46" t="s">
        <v>18</v>
      </c>
      <c r="AU9" s="46"/>
      <c r="AV9" s="46"/>
      <c r="AW9" s="46"/>
      <c r="AX9" s="46"/>
      <c r="AY9" s="46"/>
      <c r="AZ9" s="46"/>
      <c r="BA9" s="46"/>
      <c r="BB9" s="46" t="s">
        <v>19</v>
      </c>
      <c r="BC9" s="46"/>
      <c r="BD9" s="46"/>
      <c r="BE9" s="46"/>
      <c r="BF9" s="46"/>
      <c r="BG9" s="46"/>
      <c r="BH9" s="46"/>
      <c r="BI9" s="46"/>
      <c r="BJ9" s="3"/>
      <c r="BK9" s="3"/>
      <c r="BL9" s="47" t="s">
        <v>20</v>
      </c>
      <c r="BM9" s="48"/>
      <c r="BN9" s="49" t="s">
        <v>21</v>
      </c>
      <c r="BO9" s="49"/>
      <c r="BP9" s="49"/>
      <c r="BQ9" s="49"/>
      <c r="BR9" s="49"/>
      <c r="BS9" s="49"/>
      <c r="BT9" s="49"/>
      <c r="BU9" s="49"/>
      <c r="BV9" s="49"/>
      <c r="BW9" s="49"/>
      <c r="BX9" s="49"/>
      <c r="BY9" s="50"/>
    </row>
    <row r="10" spans="1:78" ht="18.75" customHeight="1" x14ac:dyDescent="0.2">
      <c r="A10" s="2"/>
      <c r="B10" s="44" t="str">
        <f>データ!N6</f>
        <v>-</v>
      </c>
      <c r="C10" s="44"/>
      <c r="D10" s="44"/>
      <c r="E10" s="44"/>
      <c r="F10" s="44"/>
      <c r="G10" s="44"/>
      <c r="H10" s="44"/>
      <c r="I10" s="44">
        <f>データ!O6</f>
        <v>39.020000000000003</v>
      </c>
      <c r="J10" s="44"/>
      <c r="K10" s="44"/>
      <c r="L10" s="44"/>
      <c r="M10" s="44"/>
      <c r="N10" s="44"/>
      <c r="O10" s="44"/>
      <c r="P10" s="44">
        <f>データ!P6</f>
        <v>1.42</v>
      </c>
      <c r="Q10" s="44"/>
      <c r="R10" s="44"/>
      <c r="S10" s="44"/>
      <c r="T10" s="44"/>
      <c r="U10" s="44"/>
      <c r="V10" s="44"/>
      <c r="W10" s="44">
        <f>データ!Q6</f>
        <v>108.89</v>
      </c>
      <c r="X10" s="44"/>
      <c r="Y10" s="44"/>
      <c r="Z10" s="44"/>
      <c r="AA10" s="44"/>
      <c r="AB10" s="44"/>
      <c r="AC10" s="44"/>
      <c r="AD10" s="45">
        <f>データ!R6</f>
        <v>1998</v>
      </c>
      <c r="AE10" s="45"/>
      <c r="AF10" s="45"/>
      <c r="AG10" s="45"/>
      <c r="AH10" s="45"/>
      <c r="AI10" s="45"/>
      <c r="AJ10" s="45"/>
      <c r="AK10" s="2"/>
      <c r="AL10" s="45">
        <f>データ!V6</f>
        <v>5405</v>
      </c>
      <c r="AM10" s="45"/>
      <c r="AN10" s="45"/>
      <c r="AO10" s="45"/>
      <c r="AP10" s="45"/>
      <c r="AQ10" s="45"/>
      <c r="AR10" s="45"/>
      <c r="AS10" s="45"/>
      <c r="AT10" s="44">
        <f>データ!W6</f>
        <v>1.88</v>
      </c>
      <c r="AU10" s="44"/>
      <c r="AV10" s="44"/>
      <c r="AW10" s="44"/>
      <c r="AX10" s="44"/>
      <c r="AY10" s="44"/>
      <c r="AZ10" s="44"/>
      <c r="BA10" s="44"/>
      <c r="BB10" s="44">
        <f>データ!X6</f>
        <v>2875</v>
      </c>
      <c r="BC10" s="44"/>
      <c r="BD10" s="44"/>
      <c r="BE10" s="44"/>
      <c r="BF10" s="44"/>
      <c r="BG10" s="44"/>
      <c r="BH10" s="44"/>
      <c r="BI10" s="44"/>
      <c r="BJ10" s="2"/>
      <c r="BK10" s="2"/>
      <c r="BL10" s="51" t="s">
        <v>22</v>
      </c>
      <c r="BM10" s="52"/>
      <c r="BN10" s="53" t="s">
        <v>23</v>
      </c>
      <c r="BO10" s="53"/>
      <c r="BP10" s="53"/>
      <c r="BQ10" s="53"/>
      <c r="BR10" s="53"/>
      <c r="BS10" s="53"/>
      <c r="BT10" s="53"/>
      <c r="BU10" s="53"/>
      <c r="BV10" s="53"/>
      <c r="BW10" s="53"/>
      <c r="BX10" s="53"/>
      <c r="BY10" s="54"/>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2">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114</v>
      </c>
      <c r="BM16" s="29"/>
      <c r="BN16" s="29"/>
      <c r="BO16" s="29"/>
      <c r="BP16" s="29"/>
      <c r="BQ16" s="29"/>
      <c r="BR16" s="29"/>
      <c r="BS16" s="29"/>
      <c r="BT16" s="29"/>
      <c r="BU16" s="29"/>
      <c r="BV16" s="29"/>
      <c r="BW16" s="29"/>
      <c r="BX16" s="29"/>
      <c r="BY16" s="29"/>
      <c r="BZ16" s="3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112</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113</v>
      </c>
      <c r="BM66" s="29"/>
      <c r="BN66" s="29"/>
      <c r="BO66" s="29"/>
      <c r="BP66" s="29"/>
      <c r="BQ66" s="29"/>
      <c r="BR66" s="29"/>
      <c r="BS66" s="29"/>
      <c r="BT66" s="29"/>
      <c r="BU66" s="29"/>
      <c r="BV66" s="29"/>
      <c r="BW66" s="29"/>
      <c r="BX66" s="29"/>
      <c r="BY66" s="29"/>
      <c r="BZ66" s="3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2">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【105.07】</v>
      </c>
      <c r="F85" s="12" t="str">
        <f>データ!AT6</f>
        <v>【63.54】</v>
      </c>
      <c r="G85" s="12" t="str">
        <f>データ!BE6</f>
        <v>【50.90】</v>
      </c>
      <c r="H85" s="12" t="str">
        <f>データ!BP6</f>
        <v>【1,099.15】</v>
      </c>
      <c r="I85" s="12" t="str">
        <f>データ!CA6</f>
        <v>【72.92】</v>
      </c>
      <c r="J85" s="12" t="str">
        <f>データ!CL6</f>
        <v>【225.78】</v>
      </c>
      <c r="K85" s="12" t="str">
        <f>データ!CW6</f>
        <v>【43.17】</v>
      </c>
      <c r="L85" s="12" t="str">
        <f>データ!DH6</f>
        <v>【86.31】</v>
      </c>
      <c r="M85" s="12" t="str">
        <f>データ!DS6</f>
        <v>【30.82】</v>
      </c>
      <c r="N85" s="12" t="str">
        <f>データ!ED6</f>
        <v>【0.06】</v>
      </c>
      <c r="O85" s="12" t="str">
        <f>データ!EO6</f>
        <v>【0.15】</v>
      </c>
    </row>
  </sheetData>
  <sheetProtection algorithmName="SHA-512" hashValue="MYOEg4dBkj0sSD/wfZFLxfDAXi81g8CGLKINll324MlDIqfiTnXrpD/Qw9WaiIt7+C5NDSLTUsiMrV5jUHszBg==" saltValue="HTrJwCxjx3VzNkU7TddQg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 x14ac:dyDescent="0.2"/>
  <cols>
    <col min="2" max="144" width="11.9062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232025</v>
      </c>
      <c r="D6" s="19">
        <f t="shared" si="3"/>
        <v>46</v>
      </c>
      <c r="E6" s="19">
        <f t="shared" si="3"/>
        <v>17</v>
      </c>
      <c r="F6" s="19">
        <f t="shared" si="3"/>
        <v>4</v>
      </c>
      <c r="G6" s="19">
        <f t="shared" si="3"/>
        <v>0</v>
      </c>
      <c r="H6" s="19" t="str">
        <f t="shared" si="3"/>
        <v>愛知県　岡崎市</v>
      </c>
      <c r="I6" s="19" t="str">
        <f t="shared" si="3"/>
        <v>法適用</v>
      </c>
      <c r="J6" s="19" t="str">
        <f t="shared" si="3"/>
        <v>下水道事業</v>
      </c>
      <c r="K6" s="19" t="str">
        <f t="shared" si="3"/>
        <v>特定環境保全公共下水道</v>
      </c>
      <c r="L6" s="19" t="str">
        <f t="shared" si="3"/>
        <v>D2</v>
      </c>
      <c r="M6" s="19" t="str">
        <f t="shared" si="3"/>
        <v>自治体職員</v>
      </c>
      <c r="N6" s="20" t="str">
        <f t="shared" si="3"/>
        <v>-</v>
      </c>
      <c r="O6" s="20">
        <f t="shared" si="3"/>
        <v>39.020000000000003</v>
      </c>
      <c r="P6" s="20">
        <f t="shared" si="3"/>
        <v>1.42</v>
      </c>
      <c r="Q6" s="20">
        <f t="shared" si="3"/>
        <v>108.89</v>
      </c>
      <c r="R6" s="20">
        <f t="shared" si="3"/>
        <v>1998</v>
      </c>
      <c r="S6" s="20">
        <f t="shared" si="3"/>
        <v>382656</v>
      </c>
      <c r="T6" s="20">
        <f t="shared" si="3"/>
        <v>387.2</v>
      </c>
      <c r="U6" s="20">
        <f t="shared" si="3"/>
        <v>988.26</v>
      </c>
      <c r="V6" s="20">
        <f t="shared" si="3"/>
        <v>5405</v>
      </c>
      <c r="W6" s="20">
        <f t="shared" si="3"/>
        <v>1.88</v>
      </c>
      <c r="X6" s="20">
        <f t="shared" si="3"/>
        <v>2875</v>
      </c>
      <c r="Y6" s="21">
        <f>IF(Y7="",NA(),Y7)</f>
        <v>99.79</v>
      </c>
      <c r="Z6" s="21">
        <f t="shared" ref="Z6:AH6" si="4">IF(Z7="",NA(),Z7)</f>
        <v>103.73</v>
      </c>
      <c r="AA6" s="21">
        <f t="shared" si="4"/>
        <v>104.43</v>
      </c>
      <c r="AB6" s="21">
        <f t="shared" si="4"/>
        <v>107.12</v>
      </c>
      <c r="AC6" s="21">
        <f t="shared" si="4"/>
        <v>106.89</v>
      </c>
      <c r="AD6" s="21">
        <f t="shared" si="4"/>
        <v>105.78</v>
      </c>
      <c r="AE6" s="21">
        <f t="shared" si="4"/>
        <v>106.09</v>
      </c>
      <c r="AF6" s="21">
        <f t="shared" si="4"/>
        <v>106.44</v>
      </c>
      <c r="AG6" s="21">
        <f t="shared" si="4"/>
        <v>107.11</v>
      </c>
      <c r="AH6" s="21">
        <f t="shared" si="4"/>
        <v>106.38</v>
      </c>
      <c r="AI6" s="20" t="str">
        <f>IF(AI7="","",IF(AI7="-","【-】","【"&amp;SUBSTITUTE(TEXT(AI7,"#,##0.00"),"-","△")&amp;"】"))</f>
        <v>【105.07】</v>
      </c>
      <c r="AJ6" s="21">
        <f>IF(AJ7="",NA(),AJ7)</f>
        <v>20.73</v>
      </c>
      <c r="AK6" s="21">
        <f t="shared" ref="AK6:AS6" si="5">IF(AK7="",NA(),AK7)</f>
        <v>10.86</v>
      </c>
      <c r="AL6" s="20">
        <f t="shared" si="5"/>
        <v>0</v>
      </c>
      <c r="AM6" s="20">
        <f t="shared" si="5"/>
        <v>0</v>
      </c>
      <c r="AN6" s="20">
        <f t="shared" si="5"/>
        <v>0</v>
      </c>
      <c r="AO6" s="21">
        <f t="shared" si="5"/>
        <v>63.96</v>
      </c>
      <c r="AP6" s="21">
        <f t="shared" si="5"/>
        <v>69.42</v>
      </c>
      <c r="AQ6" s="21">
        <f t="shared" si="5"/>
        <v>72.86</v>
      </c>
      <c r="AR6" s="21">
        <f t="shared" si="5"/>
        <v>69.540000000000006</v>
      </c>
      <c r="AS6" s="21">
        <f t="shared" si="5"/>
        <v>70.63</v>
      </c>
      <c r="AT6" s="20" t="str">
        <f>IF(AT7="","",IF(AT7="-","【-】","【"&amp;SUBSTITUTE(TEXT(AT7,"#,##0.00"),"-","△")&amp;"】"))</f>
        <v>【63.54】</v>
      </c>
      <c r="AU6" s="21">
        <f>IF(AU7="",NA(),AU7)</f>
        <v>-37.42</v>
      </c>
      <c r="AV6" s="21">
        <f t="shared" ref="AV6:BD6" si="6">IF(AV7="",NA(),AV7)</f>
        <v>-133.27000000000001</v>
      </c>
      <c r="AW6" s="21">
        <f t="shared" si="6"/>
        <v>-260.02999999999997</v>
      </c>
      <c r="AX6" s="21">
        <f t="shared" si="6"/>
        <v>-179.25</v>
      </c>
      <c r="AY6" s="21">
        <f t="shared" si="6"/>
        <v>-169.81</v>
      </c>
      <c r="AZ6" s="21">
        <f t="shared" si="6"/>
        <v>44.24</v>
      </c>
      <c r="BA6" s="21">
        <f t="shared" si="6"/>
        <v>43.07</v>
      </c>
      <c r="BB6" s="21">
        <f t="shared" si="6"/>
        <v>45.42</v>
      </c>
      <c r="BC6" s="21">
        <f t="shared" si="6"/>
        <v>50.63</v>
      </c>
      <c r="BD6" s="21">
        <f t="shared" si="6"/>
        <v>53.28</v>
      </c>
      <c r="BE6" s="20" t="str">
        <f>IF(BE7="","",IF(BE7="-","【-】","【"&amp;SUBSTITUTE(TEXT(BE7,"#,##0.00"),"-","△")&amp;"】"))</f>
        <v>【50.90】</v>
      </c>
      <c r="BF6" s="21">
        <f>IF(BF7="",NA(),BF7)</f>
        <v>1917.19</v>
      </c>
      <c r="BG6" s="21">
        <f t="shared" ref="BG6:BO6" si="7">IF(BG7="",NA(),BG7)</f>
        <v>1799.59</v>
      </c>
      <c r="BH6" s="21">
        <f t="shared" si="7"/>
        <v>1643.82</v>
      </c>
      <c r="BI6" s="21">
        <f t="shared" si="7"/>
        <v>1480.39</v>
      </c>
      <c r="BJ6" s="21">
        <f t="shared" si="7"/>
        <v>1683.38</v>
      </c>
      <c r="BK6" s="21">
        <f t="shared" si="7"/>
        <v>1258.43</v>
      </c>
      <c r="BL6" s="21">
        <f t="shared" si="7"/>
        <v>1163.75</v>
      </c>
      <c r="BM6" s="21">
        <f t="shared" si="7"/>
        <v>1195.47</v>
      </c>
      <c r="BN6" s="21">
        <f t="shared" si="7"/>
        <v>1168.69</v>
      </c>
      <c r="BO6" s="21">
        <f t="shared" si="7"/>
        <v>1142.44</v>
      </c>
      <c r="BP6" s="20" t="str">
        <f>IF(BP7="","",IF(BP7="-","【-】","【"&amp;SUBSTITUTE(TEXT(BP7,"#,##0.00"),"-","△")&amp;"】"))</f>
        <v>【1,099.15】</v>
      </c>
      <c r="BQ6" s="21">
        <f>IF(BQ7="",NA(),BQ7)</f>
        <v>77.819999999999993</v>
      </c>
      <c r="BR6" s="21">
        <f t="shared" ref="BR6:BZ6" si="8">IF(BR7="",NA(),BR7)</f>
        <v>76.14</v>
      </c>
      <c r="BS6" s="21">
        <f t="shared" si="8"/>
        <v>74.64</v>
      </c>
      <c r="BT6" s="21">
        <f t="shared" si="8"/>
        <v>78.27</v>
      </c>
      <c r="BU6" s="21">
        <f t="shared" si="8"/>
        <v>77.69</v>
      </c>
      <c r="BV6" s="21">
        <f t="shared" si="8"/>
        <v>73.36</v>
      </c>
      <c r="BW6" s="21">
        <f t="shared" si="8"/>
        <v>72.599999999999994</v>
      </c>
      <c r="BX6" s="21">
        <f t="shared" si="8"/>
        <v>69.430000000000007</v>
      </c>
      <c r="BY6" s="21">
        <f t="shared" si="8"/>
        <v>70.709999999999994</v>
      </c>
      <c r="BZ6" s="21">
        <f t="shared" si="8"/>
        <v>66.63</v>
      </c>
      <c r="CA6" s="20" t="str">
        <f>IF(CA7="","",IF(CA7="-","【-】","【"&amp;SUBSTITUTE(TEXT(CA7,"#,##0.00"),"-","△")&amp;"】"))</f>
        <v>【72.92】</v>
      </c>
      <c r="CB6" s="21">
        <f>IF(CB7="",NA(),CB7)</f>
        <v>150</v>
      </c>
      <c r="CC6" s="21">
        <f t="shared" ref="CC6:CK6" si="9">IF(CC7="",NA(),CC7)</f>
        <v>150</v>
      </c>
      <c r="CD6" s="21">
        <f t="shared" si="9"/>
        <v>150</v>
      </c>
      <c r="CE6" s="21">
        <f t="shared" si="9"/>
        <v>150</v>
      </c>
      <c r="CF6" s="21">
        <f t="shared" si="9"/>
        <v>150</v>
      </c>
      <c r="CG6" s="21">
        <f t="shared" si="9"/>
        <v>224.88</v>
      </c>
      <c r="CH6" s="21">
        <f t="shared" si="9"/>
        <v>228.64</v>
      </c>
      <c r="CI6" s="21">
        <f t="shared" si="9"/>
        <v>239.46</v>
      </c>
      <c r="CJ6" s="21">
        <f t="shared" si="9"/>
        <v>233.15</v>
      </c>
      <c r="CK6" s="21">
        <f t="shared" si="9"/>
        <v>252.17</v>
      </c>
      <c r="CL6" s="20" t="str">
        <f>IF(CL7="","",IF(CL7="-","【-】","【"&amp;SUBSTITUTE(TEXT(CL7,"#,##0.00"),"-","△")&amp;"】"))</f>
        <v>【225.78】</v>
      </c>
      <c r="CM6" s="21" t="str">
        <f>IF(CM7="",NA(),CM7)</f>
        <v>-</v>
      </c>
      <c r="CN6" s="21" t="str">
        <f t="shared" ref="CN6:CV6" si="10">IF(CN7="",NA(),CN7)</f>
        <v>-</v>
      </c>
      <c r="CO6" s="21" t="str">
        <f t="shared" si="10"/>
        <v>-</v>
      </c>
      <c r="CP6" s="21" t="str">
        <f t="shared" si="10"/>
        <v>-</v>
      </c>
      <c r="CQ6" s="21" t="str">
        <f t="shared" si="10"/>
        <v>-</v>
      </c>
      <c r="CR6" s="21">
        <f t="shared" si="10"/>
        <v>42.4</v>
      </c>
      <c r="CS6" s="21">
        <f t="shared" si="10"/>
        <v>42.28</v>
      </c>
      <c r="CT6" s="21">
        <f t="shared" si="10"/>
        <v>41.06</v>
      </c>
      <c r="CU6" s="21">
        <f t="shared" si="10"/>
        <v>42.09</v>
      </c>
      <c r="CV6" s="21">
        <f t="shared" si="10"/>
        <v>42.15</v>
      </c>
      <c r="CW6" s="20" t="str">
        <f>IF(CW7="","",IF(CW7="-","【-】","【"&amp;SUBSTITUTE(TEXT(CW7,"#,##0.00"),"-","△")&amp;"】"))</f>
        <v>【43.17】</v>
      </c>
      <c r="CX6" s="21">
        <f>IF(CX7="",NA(),CX7)</f>
        <v>90.82</v>
      </c>
      <c r="CY6" s="21">
        <f t="shared" ref="CY6:DG6" si="11">IF(CY7="",NA(),CY7)</f>
        <v>90.82</v>
      </c>
      <c r="CZ6" s="21">
        <f t="shared" si="11"/>
        <v>91.05</v>
      </c>
      <c r="DA6" s="21">
        <f t="shared" si="11"/>
        <v>93.68</v>
      </c>
      <c r="DB6" s="21">
        <f t="shared" si="11"/>
        <v>93.25</v>
      </c>
      <c r="DC6" s="21">
        <f t="shared" si="11"/>
        <v>84.19</v>
      </c>
      <c r="DD6" s="21">
        <f t="shared" si="11"/>
        <v>84.34</v>
      </c>
      <c r="DE6" s="21">
        <f t="shared" si="11"/>
        <v>84.34</v>
      </c>
      <c r="DF6" s="21">
        <f t="shared" si="11"/>
        <v>84.73</v>
      </c>
      <c r="DG6" s="21">
        <f t="shared" si="11"/>
        <v>84.21</v>
      </c>
      <c r="DH6" s="20" t="str">
        <f>IF(DH7="","",IF(DH7="-","【-】","【"&amp;SUBSTITUTE(TEXT(DH7,"#,##0.00"),"-","△")&amp;"】"))</f>
        <v>【86.31】</v>
      </c>
      <c r="DI6" s="21">
        <f>IF(DI7="",NA(),DI7)</f>
        <v>17.71</v>
      </c>
      <c r="DJ6" s="21">
        <f t="shared" ref="DJ6:DR6" si="12">IF(DJ7="",NA(),DJ7)</f>
        <v>19.46</v>
      </c>
      <c r="DK6" s="21">
        <f t="shared" si="12"/>
        <v>21.3</v>
      </c>
      <c r="DL6" s="21">
        <f t="shared" si="12"/>
        <v>23.53</v>
      </c>
      <c r="DM6" s="21">
        <f t="shared" si="12"/>
        <v>25.66</v>
      </c>
      <c r="DN6" s="21">
        <f t="shared" si="12"/>
        <v>21.36</v>
      </c>
      <c r="DO6" s="21">
        <f t="shared" si="12"/>
        <v>22.79</v>
      </c>
      <c r="DP6" s="21">
        <f t="shared" si="12"/>
        <v>24.8</v>
      </c>
      <c r="DQ6" s="21">
        <f t="shared" si="12"/>
        <v>26.77</v>
      </c>
      <c r="DR6" s="21">
        <f t="shared" si="12"/>
        <v>27.46</v>
      </c>
      <c r="DS6" s="20" t="str">
        <f>IF(DS7="","",IF(DS7="-","【-】","【"&amp;SUBSTITUTE(TEXT(DS7,"#,##0.00"),"-","△")&amp;"】"))</f>
        <v>【30.82】</v>
      </c>
      <c r="DT6" s="20">
        <f>IF(DT7="",NA(),DT7)</f>
        <v>0</v>
      </c>
      <c r="DU6" s="20">
        <f t="shared" ref="DU6:EC6" si="13">IF(DU7="",NA(),DU7)</f>
        <v>0</v>
      </c>
      <c r="DV6" s="20">
        <f t="shared" si="13"/>
        <v>0</v>
      </c>
      <c r="DW6" s="20">
        <f t="shared" si="13"/>
        <v>0</v>
      </c>
      <c r="DX6" s="20">
        <f t="shared" si="13"/>
        <v>0</v>
      </c>
      <c r="DY6" s="21">
        <f t="shared" si="13"/>
        <v>0.01</v>
      </c>
      <c r="DZ6" s="21">
        <f t="shared" si="13"/>
        <v>0.01</v>
      </c>
      <c r="EA6" s="21">
        <f t="shared" si="13"/>
        <v>0.02</v>
      </c>
      <c r="EB6" s="21">
        <f t="shared" si="13"/>
        <v>7.0000000000000007E-2</v>
      </c>
      <c r="EC6" s="21">
        <f t="shared" si="13"/>
        <v>0.02</v>
      </c>
      <c r="ED6" s="20" t="str">
        <f>IF(ED7="","",IF(ED7="-","【-】","【"&amp;SUBSTITUTE(TEXT(ED7,"#,##0.00"),"-","△")&amp;"】"))</f>
        <v>【0.06】</v>
      </c>
      <c r="EE6" s="20">
        <f>IF(EE7="",NA(),EE7)</f>
        <v>0</v>
      </c>
      <c r="EF6" s="20">
        <f t="shared" ref="EF6:EN6" si="14">IF(EF7="",NA(),EF7)</f>
        <v>0</v>
      </c>
      <c r="EG6" s="20">
        <f t="shared" si="14"/>
        <v>0</v>
      </c>
      <c r="EH6" s="20">
        <f t="shared" si="14"/>
        <v>0</v>
      </c>
      <c r="EI6" s="20">
        <f t="shared" si="14"/>
        <v>0</v>
      </c>
      <c r="EJ6" s="21">
        <f t="shared" si="14"/>
        <v>0.39</v>
      </c>
      <c r="EK6" s="21">
        <f t="shared" si="14"/>
        <v>0.1</v>
      </c>
      <c r="EL6" s="21">
        <f t="shared" si="14"/>
        <v>0.08</v>
      </c>
      <c r="EM6" s="21">
        <f t="shared" si="14"/>
        <v>0.06</v>
      </c>
      <c r="EN6" s="21">
        <f t="shared" si="14"/>
        <v>0.05</v>
      </c>
      <c r="EO6" s="20" t="str">
        <f>IF(EO7="","",IF(EO7="-","【-】","【"&amp;SUBSTITUTE(TEXT(EO7,"#,##0.00"),"-","△")&amp;"】"))</f>
        <v>【0.15】</v>
      </c>
    </row>
    <row r="7" spans="1:148" s="22" customFormat="1" x14ac:dyDescent="0.2">
      <c r="A7" s="14"/>
      <c r="B7" s="23">
        <v>2024</v>
      </c>
      <c r="C7" s="23">
        <v>232025</v>
      </c>
      <c r="D7" s="23">
        <v>46</v>
      </c>
      <c r="E7" s="23">
        <v>17</v>
      </c>
      <c r="F7" s="23">
        <v>4</v>
      </c>
      <c r="G7" s="23">
        <v>0</v>
      </c>
      <c r="H7" s="23" t="s">
        <v>96</v>
      </c>
      <c r="I7" s="23" t="s">
        <v>97</v>
      </c>
      <c r="J7" s="23" t="s">
        <v>98</v>
      </c>
      <c r="K7" s="23" t="s">
        <v>99</v>
      </c>
      <c r="L7" s="23" t="s">
        <v>100</v>
      </c>
      <c r="M7" s="23" t="s">
        <v>101</v>
      </c>
      <c r="N7" s="24" t="s">
        <v>102</v>
      </c>
      <c r="O7" s="24">
        <v>39.020000000000003</v>
      </c>
      <c r="P7" s="24">
        <v>1.42</v>
      </c>
      <c r="Q7" s="24">
        <v>108.89</v>
      </c>
      <c r="R7" s="24">
        <v>1998</v>
      </c>
      <c r="S7" s="24">
        <v>382656</v>
      </c>
      <c r="T7" s="24">
        <v>387.2</v>
      </c>
      <c r="U7" s="24">
        <v>988.26</v>
      </c>
      <c r="V7" s="24">
        <v>5405</v>
      </c>
      <c r="W7" s="24">
        <v>1.88</v>
      </c>
      <c r="X7" s="24">
        <v>2875</v>
      </c>
      <c r="Y7" s="24">
        <v>99.79</v>
      </c>
      <c r="Z7" s="24">
        <v>103.73</v>
      </c>
      <c r="AA7" s="24">
        <v>104.43</v>
      </c>
      <c r="AB7" s="24">
        <v>107.12</v>
      </c>
      <c r="AC7" s="24">
        <v>106.89</v>
      </c>
      <c r="AD7" s="24">
        <v>105.78</v>
      </c>
      <c r="AE7" s="24">
        <v>106.09</v>
      </c>
      <c r="AF7" s="24">
        <v>106.44</v>
      </c>
      <c r="AG7" s="24">
        <v>107.11</v>
      </c>
      <c r="AH7" s="24">
        <v>106.38</v>
      </c>
      <c r="AI7" s="24">
        <v>105.07</v>
      </c>
      <c r="AJ7" s="24">
        <v>20.73</v>
      </c>
      <c r="AK7" s="24">
        <v>10.86</v>
      </c>
      <c r="AL7" s="24">
        <v>0</v>
      </c>
      <c r="AM7" s="24">
        <v>0</v>
      </c>
      <c r="AN7" s="24">
        <v>0</v>
      </c>
      <c r="AO7" s="24">
        <v>63.96</v>
      </c>
      <c r="AP7" s="24">
        <v>69.42</v>
      </c>
      <c r="AQ7" s="24">
        <v>72.86</v>
      </c>
      <c r="AR7" s="24">
        <v>69.540000000000006</v>
      </c>
      <c r="AS7" s="24">
        <v>70.63</v>
      </c>
      <c r="AT7" s="24">
        <v>63.54</v>
      </c>
      <c r="AU7" s="24">
        <v>-37.42</v>
      </c>
      <c r="AV7" s="24">
        <v>-133.27000000000001</v>
      </c>
      <c r="AW7" s="24">
        <v>-260.02999999999997</v>
      </c>
      <c r="AX7" s="24">
        <v>-179.25</v>
      </c>
      <c r="AY7" s="24">
        <v>-169.81</v>
      </c>
      <c r="AZ7" s="24">
        <v>44.24</v>
      </c>
      <c r="BA7" s="24">
        <v>43.07</v>
      </c>
      <c r="BB7" s="24">
        <v>45.42</v>
      </c>
      <c r="BC7" s="24">
        <v>50.63</v>
      </c>
      <c r="BD7" s="24">
        <v>53.28</v>
      </c>
      <c r="BE7" s="24">
        <v>50.9</v>
      </c>
      <c r="BF7" s="24">
        <v>1917.19</v>
      </c>
      <c r="BG7" s="24">
        <v>1799.59</v>
      </c>
      <c r="BH7" s="24">
        <v>1643.82</v>
      </c>
      <c r="BI7" s="24">
        <v>1480.39</v>
      </c>
      <c r="BJ7" s="24">
        <v>1683.38</v>
      </c>
      <c r="BK7" s="24">
        <v>1258.43</v>
      </c>
      <c r="BL7" s="24">
        <v>1163.75</v>
      </c>
      <c r="BM7" s="24">
        <v>1195.47</v>
      </c>
      <c r="BN7" s="24">
        <v>1168.69</v>
      </c>
      <c r="BO7" s="24">
        <v>1142.44</v>
      </c>
      <c r="BP7" s="24">
        <v>1099.1500000000001</v>
      </c>
      <c r="BQ7" s="24">
        <v>77.819999999999993</v>
      </c>
      <c r="BR7" s="24">
        <v>76.14</v>
      </c>
      <c r="BS7" s="24">
        <v>74.64</v>
      </c>
      <c r="BT7" s="24">
        <v>78.27</v>
      </c>
      <c r="BU7" s="24">
        <v>77.69</v>
      </c>
      <c r="BV7" s="24">
        <v>73.36</v>
      </c>
      <c r="BW7" s="24">
        <v>72.599999999999994</v>
      </c>
      <c r="BX7" s="24">
        <v>69.430000000000007</v>
      </c>
      <c r="BY7" s="24">
        <v>70.709999999999994</v>
      </c>
      <c r="BZ7" s="24">
        <v>66.63</v>
      </c>
      <c r="CA7" s="24">
        <v>72.92</v>
      </c>
      <c r="CB7" s="24">
        <v>150</v>
      </c>
      <c r="CC7" s="24">
        <v>150</v>
      </c>
      <c r="CD7" s="24">
        <v>150</v>
      </c>
      <c r="CE7" s="24">
        <v>150</v>
      </c>
      <c r="CF7" s="24">
        <v>150</v>
      </c>
      <c r="CG7" s="24">
        <v>224.88</v>
      </c>
      <c r="CH7" s="24">
        <v>228.64</v>
      </c>
      <c r="CI7" s="24">
        <v>239.46</v>
      </c>
      <c r="CJ7" s="24">
        <v>233.15</v>
      </c>
      <c r="CK7" s="24">
        <v>252.17</v>
      </c>
      <c r="CL7" s="24">
        <v>225.78</v>
      </c>
      <c r="CM7" s="24" t="s">
        <v>102</v>
      </c>
      <c r="CN7" s="24" t="s">
        <v>102</v>
      </c>
      <c r="CO7" s="24" t="s">
        <v>102</v>
      </c>
      <c r="CP7" s="24" t="s">
        <v>102</v>
      </c>
      <c r="CQ7" s="24" t="s">
        <v>102</v>
      </c>
      <c r="CR7" s="24">
        <v>42.4</v>
      </c>
      <c r="CS7" s="24">
        <v>42.28</v>
      </c>
      <c r="CT7" s="24">
        <v>41.06</v>
      </c>
      <c r="CU7" s="24">
        <v>42.09</v>
      </c>
      <c r="CV7" s="24">
        <v>42.15</v>
      </c>
      <c r="CW7" s="24">
        <v>43.17</v>
      </c>
      <c r="CX7" s="24">
        <v>90.82</v>
      </c>
      <c r="CY7" s="24">
        <v>90.82</v>
      </c>
      <c r="CZ7" s="24">
        <v>91.05</v>
      </c>
      <c r="DA7" s="24">
        <v>93.68</v>
      </c>
      <c r="DB7" s="24">
        <v>93.25</v>
      </c>
      <c r="DC7" s="24">
        <v>84.19</v>
      </c>
      <c r="DD7" s="24">
        <v>84.34</v>
      </c>
      <c r="DE7" s="24">
        <v>84.34</v>
      </c>
      <c r="DF7" s="24">
        <v>84.73</v>
      </c>
      <c r="DG7" s="24">
        <v>84.21</v>
      </c>
      <c r="DH7" s="24">
        <v>86.31</v>
      </c>
      <c r="DI7" s="24">
        <v>17.71</v>
      </c>
      <c r="DJ7" s="24">
        <v>19.46</v>
      </c>
      <c r="DK7" s="24">
        <v>21.3</v>
      </c>
      <c r="DL7" s="24">
        <v>23.53</v>
      </c>
      <c r="DM7" s="24">
        <v>25.66</v>
      </c>
      <c r="DN7" s="24">
        <v>21.36</v>
      </c>
      <c r="DO7" s="24">
        <v>22.79</v>
      </c>
      <c r="DP7" s="24">
        <v>24.8</v>
      </c>
      <c r="DQ7" s="24">
        <v>26.77</v>
      </c>
      <c r="DR7" s="24">
        <v>27.46</v>
      </c>
      <c r="DS7" s="24">
        <v>30.82</v>
      </c>
      <c r="DT7" s="24">
        <v>0</v>
      </c>
      <c r="DU7" s="24">
        <v>0</v>
      </c>
      <c r="DV7" s="24">
        <v>0</v>
      </c>
      <c r="DW7" s="24">
        <v>0</v>
      </c>
      <c r="DX7" s="24">
        <v>0</v>
      </c>
      <c r="DY7" s="24">
        <v>0.01</v>
      </c>
      <c r="DZ7" s="24">
        <v>0.01</v>
      </c>
      <c r="EA7" s="24">
        <v>0.02</v>
      </c>
      <c r="EB7" s="24">
        <v>7.0000000000000007E-2</v>
      </c>
      <c r="EC7" s="24">
        <v>0.02</v>
      </c>
      <c r="ED7" s="24">
        <v>0.06</v>
      </c>
      <c r="EE7" s="24">
        <v>0</v>
      </c>
      <c r="EF7" s="24">
        <v>0</v>
      </c>
      <c r="EG7" s="24">
        <v>0</v>
      </c>
      <c r="EH7" s="24">
        <v>0</v>
      </c>
      <c r="EI7" s="24">
        <v>0</v>
      </c>
      <c r="EJ7" s="24">
        <v>0.39</v>
      </c>
      <c r="EK7" s="24">
        <v>0.1</v>
      </c>
      <c r="EL7" s="24">
        <v>0.08</v>
      </c>
      <c r="EM7" s="24">
        <v>0.06</v>
      </c>
      <c r="EN7" s="24">
        <v>0.05</v>
      </c>
      <c r="EO7" s="24">
        <v>0.15</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dcterms:created xsi:type="dcterms:W3CDTF">2025-12-23T06:12:00Z</dcterms:created>
  <dcterms:modified xsi:type="dcterms:W3CDTF">2026-02-13T06:35:23Z</dcterms:modified>
  <cp:category/>
</cp:coreProperties>
</file>