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6C1D377B-1032-44C6-9A00-565A366901B4}" xr6:coauthVersionLast="47" xr6:coauthVersionMax="47" xr10:uidLastSave="{00000000-0000-0000-0000-000000000000}"/>
  <workbookProtection workbookAlgorithmName="SHA-512" workbookHashValue="jJkK7FDsFFvgO2F/C3N3lQG9WFAISFwq8MTTnCoAwADGNcon1kq9LOhc47Rv2Vfy913OljJOrE4WXdLSd3itDA==" workbookSaltValue="Rb9AAS1dVzSNLUEYQyCp+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<sst xmlns="http://schemas.openxmlformats.org/spreadsheetml/2006/main" count="231" uniqueCount="116">
  <si>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</si>
  <si>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</si>
  <si>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</si>
  <si>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</si>
  <si>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</si>
  <si>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</si>
  <si>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</si>
  <si>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</si>
  <si>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</si>
  <si>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</si>
  <si>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</si>
  <si>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</si>
  <si>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</si>
  <si>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</si>
  <si>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</si>
  <si>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</si>
  <si>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</si>
  <si>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</si>
  <si>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</si>
  <si>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</si>
  <si>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</si>
  <si>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</si>
  <si>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</si>
  <si>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</si>
  <si>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</si>
  <si>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</si>
  <si>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</si>
  <si>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</si>
  <si>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</si>
  <si>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</si>
  <si>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</si>
  <si>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</si>
  <si>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</si>
  <si>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</si>
  <si>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</si>
  <si>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</si>
  <si>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</si>
  <si>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</si>
  <si>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</si>
  <si>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</si>
  <si>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</si>
  <si>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</si>
  <si>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</si>
  <si>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</si>
  <si>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</si>
  <si>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</si>
  <si>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</si>
  <si>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</si>
  <si>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</si>
  <si>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</si>
  <si>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</si>
  <si>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</si>
  <si>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</si>
  <si>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</si>
  <si>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</si>
  <si>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</si>
  <si>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</si>
  <si>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</si>
  <si>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</si>
  <si>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</si>
  <si>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</si>
  <si>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</si>
  <si>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</si>
  <si>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</si>
  <si>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</si>
  <si>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</si>
  <si>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</si>
  <si>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</si>
  <si>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</si>
  <si>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</si>
  <si>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</si>
  <si>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</si>
  <si>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</si>
  <si>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</si>
  <si>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</si>
  <si>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</si>
  <si>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</si>
  <si>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</si>
  <si>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</si>
  <si>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</si>
  <si>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</si>
  <si>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</si>
  <si>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</si>
  <si>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</si>
  <si>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</si>
  <si>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</si>
  <si>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</si>
  <si>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</si>
  <si>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</si>
  <si>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</si>
  <si>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</si>
  <si>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</si>
  <si>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</si>
  <si>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</si>
  <si>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</si>
  <si>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</si>
  <si>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豊田市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</si>
  <si>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</si>
  <si>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</si>
  <si>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</si>
  <si>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</si>
  <si>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</si>
  <si>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</si>
  <si>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</si>
  <si>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</si>
  <si>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</si>
  <si>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</si>
  <si>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</si>
  <si>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</si>
  <si>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</si>
  <si>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</si>
  <si>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</si>
  <si>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</si>
  <si>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①経常収支比率は、１００％以上を維持していることから維持管理費等の経費に対し必要な下水道使用料や一般会計からの繰入等の財源を確保できており健全性は保たれている。
③流動比率は、１００％を超えていることから短期的な債務に対する支払能力を有しており健全性は保たれている。
④企業債残高対事業規模比率は、計画的な更新等の投資にあわせ、使用料水準を踏まえながら企業債による借入を実施しており利用者負担の平準化を図っている。
⑤経費回収率は、１００％を下回っていることから更なる経費削減による効率化と適切な使用料収入の確保が必要である。
⑥汚水処理原価は、流域下水道への接続等を進めることで汚水処理の効率性を高めており、できるだけ低く抑えるよう取り組んでいる。
⑦施設利用率は、高い数値となるよう広域化・共同化等に取り組んでいる。
⑧水洗化率は、汚水処理の適正化に向け、下水道接続を促進する。</t>
    <rPh sb="41" eb="44">
      <t>ゲスイドウ</t>
    </rPh>
    <rPh sb="44" eb="47">
      <t>シヨウリョウ</t>
    </rPh>
    <rPh sb="48" eb="50">
      <t>イッパン</t>
    </rPh>
    <rPh sb="50" eb="52">
      <t>カイケイ</t>
    </rPh>
    <rPh sb="164" eb="167">
      <t>シヨウリョウ</t>
    </rPh>
    <rPh sb="248" eb="251">
      <t>シヨウリョウ</t>
    </rPh>
    <rPh sb="273" eb="278">
      <t>リュウイキゲスイドウ</t>
    </rPh>
    <rPh sb="280" eb="282">
      <t>セツゾク</t>
    </rPh>
    <rPh sb="282" eb="283">
      <t>トウ</t>
    </rPh>
    <rPh sb="284" eb="285">
      <t>スス</t>
    </rPh>
    <rPh sb="290" eb="294">
      <t>オスイショリ</t>
    </rPh>
    <rPh sb="327" eb="329">
      <t>シセツ</t>
    </rPh>
    <rPh sb="329" eb="332">
      <t>リヨウリツ</t>
    </rPh>
    <rPh sb="361" eb="363">
      <t>シセツ</t>
    </rPh>
    <rPh sb="364" eb="365">
      <t>ユウ</t>
    </rPh>
    <rPh sb="368" eb="372">
      <t>オスイショリ</t>
    </rPh>
    <rPh sb="373" eb="376">
      <t>テキセイカ</t>
    </rPh>
    <rPh sb="377" eb="378">
      <t>ム</t>
    </rPh>
    <rPh sb="380" eb="383">
      <t>ゲスイドウ</t>
    </rPh>
    <rPh sb="383" eb="385">
      <t>カクダイ</t>
    </rPh>
    <rPh sb="386" eb="388">
      <t>ソクシン</t>
    </rPh>
    <phoneticPr fontId="4"/>
  </si>
  <si>
    <t>　老朽化の状況は、①有形固定資産減価償却率及び②管渠老朽化率が示すとおり、老朽化が進みつつある。</t>
    <rPh sb="24" eb="26">
      <t>カンキョ</t>
    </rPh>
    <rPh sb="26" eb="29">
      <t>ロウキュウカ</t>
    </rPh>
    <rPh sb="29" eb="30">
      <t>リツ</t>
    </rPh>
    <phoneticPr fontId="4"/>
  </si>
  <si>
    <t>　平成28年度に供用開始した足助地区の下水道接続の増加とストックマネジメント計画による維持管理費の削減により数値は経営の健全性・効率性を示す数値は改善傾向にあったが、令和５年度以降は水需要の減少や経費の増加などにより経費回収率が悪化している。現状は純損失が発生していないとはいえ、使用料収入では経費を賄えておらず、一般会計からの繰入れに大きく依存している。今後、令和９年度には１処理場を廃止し、一部の処理区を流域下水道へ接続することによって、より効率的な事業の運営を目指し、一般会計からの繰入れの抑制を図る。
　また、安全で安定した下水道サービスを提供するため、令和６年度に令和７年４月１日以降の下水道使用料を増額改定した。この改定により経費回収率の向上が見込まれる。
　管渠等の更新については、ストックマネジメント計画に基づき、財政収支とのバランスを取りながら効率的、効果的に実施し、安全安心を確保していく。</t>
    <rPh sb="1" eb="3">
      <t>ヘイセイ</t>
    </rPh>
    <rPh sb="5" eb="7">
      <t>ネンド</t>
    </rPh>
    <rPh sb="8" eb="10">
      <t>キョウヨウ</t>
    </rPh>
    <rPh sb="10" eb="12">
      <t>カイシ</t>
    </rPh>
    <rPh sb="14" eb="18">
      <t>アスケチク</t>
    </rPh>
    <rPh sb="19" eb="22">
      <t>ゲスイドウ</t>
    </rPh>
    <rPh sb="22" eb="24">
      <t>セツゾク</t>
    </rPh>
    <rPh sb="25" eb="27">
      <t>ゾウカ</t>
    </rPh>
    <rPh sb="38" eb="40">
      <t>ケイカク</t>
    </rPh>
    <rPh sb="43" eb="48">
      <t>イジカンリヒ</t>
    </rPh>
    <rPh sb="49" eb="51">
      <t>サクゲン</t>
    </rPh>
    <rPh sb="54" eb="56">
      <t>スウチ</t>
    </rPh>
    <rPh sb="57" eb="59">
      <t>ケイエイ</t>
    </rPh>
    <rPh sb="60" eb="63">
      <t>ケンゼンセイ</t>
    </rPh>
    <rPh sb="64" eb="67">
      <t>コウリツセイ</t>
    </rPh>
    <rPh sb="68" eb="69">
      <t>シメ</t>
    </rPh>
    <rPh sb="70" eb="72">
      <t>スウチ</t>
    </rPh>
    <rPh sb="73" eb="75">
      <t>カイゼン</t>
    </rPh>
    <rPh sb="75" eb="77">
      <t>ケイコウ</t>
    </rPh>
    <rPh sb="83" eb="85">
      <t>レイワ</t>
    </rPh>
    <rPh sb="86" eb="88">
      <t>ネンド</t>
    </rPh>
    <rPh sb="88" eb="90">
      <t>イコウ</t>
    </rPh>
    <rPh sb="91" eb="92">
      <t>ミズ</t>
    </rPh>
    <rPh sb="92" eb="94">
      <t>ジュヨウ</t>
    </rPh>
    <rPh sb="95" eb="97">
      <t>ゲンショウ</t>
    </rPh>
    <rPh sb="98" eb="100">
      <t>ケイヒ</t>
    </rPh>
    <rPh sb="101" eb="103">
      <t>ゾウカ</t>
    </rPh>
    <rPh sb="108" eb="110">
      <t>ケイヒ</t>
    </rPh>
    <rPh sb="110" eb="113">
      <t>カイシュウリツ</t>
    </rPh>
    <rPh sb="114" eb="116">
      <t>アッカ</t>
    </rPh>
    <rPh sb="121" eb="123">
      <t>ゲンジョウ</t>
    </rPh>
    <rPh sb="124" eb="127">
      <t>ジュンソンシツ</t>
    </rPh>
    <rPh sb="128" eb="130">
      <t>ハッセイ</t>
    </rPh>
    <rPh sb="173" eb="175">
      <t>イッパン</t>
    </rPh>
    <rPh sb="175" eb="177">
      <t>カイケイ</t>
    </rPh>
    <rPh sb="178" eb="180">
      <t>コンゴ</t>
    </rPh>
    <rPh sb="305" eb="307">
      <t>ゾウガク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</si>
</sst>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E2-4462-BCC6-54FC629DE3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EE2-4462-BCC6-54FC629DE3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31.98</c:v>
                </c:pt>
                <c:pt idx="1">
                  <c:v>33.11</c:v>
                </c:pt>
                <c:pt idx="2">
                  <c:v>32.49</c:v>
                </c:pt>
                <c:pt idx="3">
                  <c:v>31.87</c:v>
                </c:pt>
                <c:pt idx="4">
                  <c:v>31.21</c:v>
                </c:pt>
              </c:numCache>
            </c:numRef>
          </c:val>
          <c:extLst>
            <c:ext xmlns:c16="http://schemas.microsoft.com/office/drawing/2014/chart" uri="{C3380CC4-5D6E-409C-BE32-E72D297353CC}">
              <c16:uniqueId val="{00000000-AE34-4FD9-ADB2-3C6D7DB44B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AE34-4FD9-ADB2-3C6D7DB44B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82.53</c:v>
                </c:pt>
                <c:pt idx="1">
                  <c:v>82.59</c:v>
                </c:pt>
                <c:pt idx="2">
                  <c:v>83.45</c:v>
                </c:pt>
                <c:pt idx="3">
                  <c:v>84.45</c:v>
                </c:pt>
                <c:pt idx="4">
                  <c:v>84.36</c:v>
                </c:pt>
              </c:numCache>
            </c:numRef>
          </c:val>
          <c:extLst>
            <c:ext xmlns:c16="http://schemas.microsoft.com/office/drawing/2014/chart" uri="{C3380CC4-5D6E-409C-BE32-E72D297353CC}">
              <c16:uniqueId val="{00000000-F905-406E-AA63-C19DFEECEC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F905-406E-AA63-C19DFEECEC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100.02</c:v>
                </c:pt>
                <c:pt idx="2">
                  <c:v>100.43</c:v>
                </c:pt>
                <c:pt idx="3">
                  <c:v>100</c:v>
                </c:pt>
                <c:pt idx="4">
                  <c:v>100</c:v>
                </c:pt>
              </c:numCache>
            </c:numRef>
          </c:val>
          <c:extLst>
            <c:ext xmlns:c16="http://schemas.microsoft.com/office/drawing/2014/chart" uri="{C3380CC4-5D6E-409C-BE32-E72D297353CC}">
              <c16:uniqueId val="{00000000-C173-40CC-B224-C9530A5A98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C173-40CC-B224-C9530A5A98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18.73</c:v>
                </c:pt>
                <c:pt idx="1">
                  <c:v>21.06</c:v>
                </c:pt>
                <c:pt idx="2">
                  <c:v>23.41</c:v>
                </c:pt>
                <c:pt idx="3">
                  <c:v>25.56</c:v>
                </c:pt>
                <c:pt idx="4">
                  <c:v>27.88</c:v>
                </c:pt>
              </c:numCache>
            </c:numRef>
          </c:val>
          <c:extLst>
            <c:ext xmlns:c16="http://schemas.microsoft.com/office/drawing/2014/chart" uri="{C3380CC4-5D6E-409C-BE32-E72D297353CC}">
              <c16:uniqueId val="{00000000-A948-4FEA-9059-3BE4EE68EB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948-4FEA-9059-3BE4EE68EB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4.09</c:v>
                </c:pt>
                <c:pt idx="1">
                  <c:v>4.09</c:v>
                </c:pt>
                <c:pt idx="2">
                  <c:v>4.09</c:v>
                </c:pt>
                <c:pt idx="3">
                  <c:v>4.09</c:v>
                </c:pt>
                <c:pt idx="4">
                  <c:v>4.09</c:v>
                </c:pt>
              </c:numCache>
            </c:numRef>
          </c:val>
          <c:extLst>
            <c:ext xmlns:c16="http://schemas.microsoft.com/office/drawing/2014/chart" uri="{C3380CC4-5D6E-409C-BE32-E72D297353CC}">
              <c16:uniqueId val="{00000000-61E3-4BC1-AFB2-DBCA5B4C45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1E3-4BC1-AFB2-DBCA5B4C45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01-4EAC-A80E-E9E17BADC5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701-4EAC-A80E-E9E17BADC5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135.6</c:v>
                </c:pt>
                <c:pt idx="1">
                  <c:v>130.66</c:v>
                </c:pt>
                <c:pt idx="2">
                  <c:v>143.97999999999999</c:v>
                </c:pt>
                <c:pt idx="3">
                  <c:v>141.02000000000001</c:v>
                </c:pt>
                <c:pt idx="4">
                  <c:v>172.56</c:v>
                </c:pt>
              </c:numCache>
            </c:numRef>
          </c:val>
          <c:extLst>
            <c:ext xmlns:c16="http://schemas.microsoft.com/office/drawing/2014/chart" uri="{C3380CC4-5D6E-409C-BE32-E72D297353CC}">
              <c16:uniqueId val="{00000000-AD53-4823-858D-CA1A505EE4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D53-4823-858D-CA1A505EE4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2865.4</c:v>
                </c:pt>
                <c:pt idx="1">
                  <c:v>2555.52</c:v>
                </c:pt>
                <c:pt idx="2">
                  <c:v>2516.85</c:v>
                </c:pt>
                <c:pt idx="3">
                  <c:v>2452.75</c:v>
                </c:pt>
                <c:pt idx="4">
                  <c:v>2334.94</c:v>
                </c:pt>
              </c:numCache>
            </c:numRef>
          </c:val>
          <c:extLst>
            <c:ext xmlns:c16="http://schemas.microsoft.com/office/drawing/2014/chart" uri="{C3380CC4-5D6E-409C-BE32-E72D297353CC}">
              <c16:uniqueId val="{00000000-E9CC-4CF7-A2D2-A98597A24F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9CC-4CF7-A2D2-A98597A24F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63.82</c:v>
                </c:pt>
                <c:pt idx="1">
                  <c:v>69.27</c:v>
                </c:pt>
                <c:pt idx="2">
                  <c:v>70.77</c:v>
                </c:pt>
                <c:pt idx="3">
                  <c:v>66.25</c:v>
                </c:pt>
                <c:pt idx="4">
                  <c:v>65.61</c:v>
                </c:pt>
              </c:numCache>
            </c:numRef>
          </c:val>
          <c:extLst>
            <c:ext xmlns:c16="http://schemas.microsoft.com/office/drawing/2014/chart" uri="{C3380CC4-5D6E-409C-BE32-E72D297353CC}">
              <c16:uniqueId val="{00000000-6447-4C6B-894E-67A0305D21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447-4C6B-894E-67A0305D21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184.78</c:v>
                </c:pt>
                <c:pt idx="1">
                  <c:v>175.76</c:v>
                </c:pt>
                <c:pt idx="2">
                  <c:v>168.84</c:v>
                </c:pt>
                <c:pt idx="3">
                  <c:v>178.26</c:v>
                </c:pt>
                <c:pt idx="4">
                  <c:v>179.29</c:v>
                </c:pt>
              </c:numCache>
            </c:numRef>
          </c:val>
          <c:extLst>
            <c:ext xmlns:c16="http://schemas.microsoft.com/office/drawing/2014/chart" uri="{C3380CC4-5D6E-409C-BE32-E72D297353CC}">
              <c16:uniqueId val="{00000000-AC47-4AB9-B93C-845179F668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C47-4AB9-B93C-845179F668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豊田市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414750</v>
      </c>
      <c r="AM8" s="41"/>
      <c r="AN8" s="41"/>
      <c r="AO8" s="41"/>
      <c r="AP8" s="41"/>
      <c r="AQ8" s="41"/>
      <c r="AR8" s="41"/>
      <c r="AS8" s="41"/>
      <c r="AT8" s="34">
        <f>データ!T6</f>
        <v>918.32</v>
      </c>
      <c r="AU8" s="34"/>
      <c r="AV8" s="34"/>
      <c r="AW8" s="34"/>
      <c r="AX8" s="34"/>
      <c r="AY8" s="34"/>
      <c r="AZ8" s="34"/>
      <c r="BA8" s="34"/>
      <c r="BB8" s="34">
        <f>データ!U6</f>
        <v>451.64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73.069999999999993</v>
      </c>
      <c r="J10" s="34"/>
      <c r="K10" s="34"/>
      <c r="L10" s="34"/>
      <c r="M10" s="34"/>
      <c r="N10" s="34"/>
      <c r="O10" s="34"/>
      <c r="P10" s="34">
        <f>データ!P6</f>
        <v>1.95</v>
      </c>
      <c r="Q10" s="34"/>
      <c r="R10" s="34"/>
      <c r="S10" s="34"/>
      <c r="T10" s="34"/>
      <c r="U10" s="34"/>
      <c r="V10" s="34"/>
      <c r="W10" s="34">
        <f>データ!Q6</f>
        <v>92.35</v>
      </c>
      <c r="X10" s="34"/>
      <c r="Y10" s="34"/>
      <c r="Z10" s="34"/>
      <c r="AA10" s="34"/>
      <c r="AB10" s="34"/>
      <c r="AC10" s="34"/>
      <c r="AD10" s="41">
        <f>データ!R6</f>
        <v>1980</v>
      </c>
      <c r="AE10" s="41"/>
      <c r="AF10" s="41"/>
      <c r="AG10" s="41"/>
      <c r="AH10" s="41"/>
      <c r="AI10" s="41"/>
      <c r="AJ10" s="41"/>
      <c r="AK10" s="2"/>
      <c r="AL10" s="41">
        <f>データ!V6</f>
        <v>8082</v>
      </c>
      <c r="AM10" s="41"/>
      <c r="AN10" s="41"/>
      <c r="AO10" s="41"/>
      <c r="AP10" s="41"/>
      <c r="AQ10" s="41"/>
      <c r="AR10" s="41"/>
      <c r="AS10" s="41"/>
      <c r="AT10" s="34">
        <f>データ!W6</f>
        <v>2.6</v>
      </c>
      <c r="AU10" s="34"/>
      <c r="AV10" s="34"/>
      <c r="AW10" s="34"/>
      <c r="AX10" s="34"/>
      <c r="AY10" s="34"/>
      <c r="AZ10" s="34"/>
      <c r="BA10" s="34"/>
      <c r="BB10" s="34">
        <f>データ!X6</f>
        <v>3108.46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FpKgoEfmM3JJaRv0De/RvNrW7OCqvCFbfm4ccp+G2Z8DdzYb1t9SXjHN+jbYCmmG5Zbz+ANOx+LLnv0fmtQcg==" saltValue="HhwCWvf/sRpBboB2ss81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232114</v>
      </c>
      <c r="D6" s="19">
        <f t="shared" si="3"/>
        <v>46</v>
      </c>
      <c r="E6" s="19">
        <f t="shared" si="3"/>
        <v>17</v>
      </c>
      <c r="F6" s="19">
        <f t="shared" si="3"/>
        <v>4</v>
      </c>
      <c r="G6" s="19">
        <f t="shared" si="3"/>
        <v>0</v>
      </c>
      <c r="H6" s="19" t="str">
        <f t="shared" si="3"/>
        <v>愛知県　豊田市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73.069999999999993</v>
      </c>
      <c r="P6" s="20">
        <f t="shared" si="3"/>
        <v>1.95</v>
      </c>
      <c r="Q6" s="20">
        <f t="shared" si="3"/>
        <v>92.35</v>
      </c>
      <c r="R6" s="20">
        <f t="shared" si="3"/>
        <v>1980</v>
      </c>
      <c r="S6" s="20">
        <f t="shared" si="3"/>
        <v>414750</v>
      </c>
      <c r="T6" s="20">
        <f t="shared" si="3"/>
        <v>918.32</v>
      </c>
      <c r="U6" s="20">
        <f t="shared" si="3"/>
        <v>451.64</v>
      </c>
      <c r="V6" s="20">
        <f t="shared" si="3"/>
        <v>8082</v>
      </c>
      <c r="W6" s="20">
        <f t="shared" si="3"/>
        <v>2.6</v>
      </c>
      <c r="X6" s="20">
        <f t="shared" si="3"/>
        <v>3108.46</v>
      </c>
      <c r="Y6" s="21">
        <f>IF(Y7="",NA(),Y7)</f>
        <v>100</v>
      </c>
      <c r="Z6" s="21">
        <f t="shared" ref="Z6:AH6" si="4">IF(Z7="",NA(),Z7)</f>
        <v>100.02</v>
      </c>
      <c r="AA6" s="21">
        <f t="shared" si="4"/>
        <v>100.43</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135.6</v>
      </c>
      <c r="AV6" s="21">
        <f t="shared" ref="AV6:BD6" si="6">IF(AV7="",NA(),AV7)</f>
        <v>130.66</v>
      </c>
      <c r="AW6" s="21">
        <f t="shared" si="6"/>
        <v>143.97999999999999</v>
      </c>
      <c r="AX6" s="21">
        <f t="shared" si="6"/>
        <v>141.02000000000001</v>
      </c>
      <c r="AY6" s="21">
        <f t="shared" si="6"/>
        <v>172.56</v>
      </c>
      <c r="AZ6" s="21">
        <f t="shared" si="6"/>
        <v>44.24</v>
      </c>
      <c r="BA6" s="21">
        <f t="shared" si="6"/>
        <v>43.07</v>
      </c>
      <c r="BB6" s="21">
        <f t="shared" si="6"/>
        <v>45.42</v>
      </c>
      <c r="BC6" s="21">
        <f t="shared" si="6"/>
        <v>50.63</v>
      </c>
      <c r="BD6" s="21">
        <f t="shared" si="6"/>
        <v>53.28</v>
      </c>
      <c r="BE6" s="20" t="str">
        <f>IF(BE7="","",IF(BE7="-","【-】","【"&amp;SUBSTITUTE(TEXT(BE7,"#,##0.00"),"-","△")&amp;"】"))</f>
        <v>【50.90】</v>
      </c>
      <c r="BF6" s="21">
        <f>IF(BF7="",NA(),BF7)</f>
        <v>2865.4</v>
      </c>
      <c r="BG6" s="21">
        <f t="shared" ref="BG6:BO6" si="7">IF(BG7="",NA(),BG7)</f>
        <v>2555.52</v>
      </c>
      <c r="BH6" s="21">
        <f t="shared" si="7"/>
        <v>2516.85</v>
      </c>
      <c r="BI6" s="21">
        <f t="shared" si="7"/>
        <v>2452.75</v>
      </c>
      <c r="BJ6" s="21">
        <f t="shared" si="7"/>
        <v>2334.94</v>
      </c>
      <c r="BK6" s="21">
        <f t="shared" si="7"/>
        <v>1258.43</v>
      </c>
      <c r="BL6" s="21">
        <f t="shared" si="7"/>
        <v>1163.75</v>
      </c>
      <c r="BM6" s="21">
        <f t="shared" si="7"/>
        <v>1195.47</v>
      </c>
      <c r="BN6" s="21">
        <f t="shared" si="7"/>
        <v>1168.69</v>
      </c>
      <c r="BO6" s="21">
        <f t="shared" si="7"/>
        <v>1142.44</v>
      </c>
      <c r="BP6" s="20" t="str">
        <f>IF(BP7="","",IF(BP7="-","【-】","【"&amp;SUBSTITUTE(TEXT(BP7,"#,##0.00"),"-","△")&amp;"】"))</f>
        <v>【1,099.15】</v>
      </c>
      <c r="BQ6" s="21">
        <f>IF(BQ7="",NA(),BQ7)</f>
        <v>63.82</v>
      </c>
      <c r="BR6" s="21">
        <f t="shared" ref="BR6:BZ6" si="8">IF(BR7="",NA(),BR7)</f>
        <v>69.27</v>
      </c>
      <c r="BS6" s="21">
        <f t="shared" si="8"/>
        <v>70.77</v>
      </c>
      <c r="BT6" s="21">
        <f t="shared" si="8"/>
        <v>66.25</v>
      </c>
      <c r="BU6" s="21">
        <f t="shared" si="8"/>
        <v>65.61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184.78</v>
      </c>
      <c r="CC6" s="21">
        <f t="shared" ref="CC6:CK6" si="9">IF(CC7="",NA(),CC7)</f>
        <v>175.76</v>
      </c>
      <c r="CD6" s="21">
        <f t="shared" si="9"/>
        <v>168.84</v>
      </c>
      <c r="CE6" s="21">
        <f t="shared" si="9"/>
        <v>178.26</v>
      </c>
      <c r="CF6" s="21">
        <f t="shared" si="9"/>
        <v>179.29</v>
      </c>
      <c r="CG6" s="21">
        <f t="shared" si="9"/>
        <v>224.88</v>
      </c>
      <c r="CH6" s="21">
        <f t="shared" si="9"/>
        <v>228.64</v>
      </c>
      <c r="CI6" s="21">
        <f t="shared" si="9"/>
        <v>239.46</v>
      </c>
      <c r="CJ6" s="21">
        <f t="shared" si="9"/>
        <v>233.15</v>
      </c>
      <c r="CK6" s="21">
        <f t="shared" si="9"/>
        <v>252.17</v>
      </c>
      <c r="CL6" s="20" t="str">
        <f>IF(CL7="","",IF(CL7="-","【-】","【"&amp;SUBSTITUTE(TEXT(CL7,"#,##0.00"),"-","△")&amp;"】"))</f>
        <v>【225.78】</v>
      </c>
      <c r="CM6" s="21">
        <f>IF(CM7="",NA(),CM7)</f>
        <v>31.98</v>
      </c>
      <c r="CN6" s="21">
        <f t="shared" ref="CN6:CV6" si="10">IF(CN7="",NA(),CN7)</f>
        <v>33.11</v>
      </c>
      <c r="CO6" s="21">
        <f t="shared" si="10"/>
        <v>32.49</v>
      </c>
      <c r="CP6" s="21">
        <f t="shared" si="10"/>
        <v>31.87</v>
      </c>
      <c r="CQ6" s="21">
        <f t="shared" si="10"/>
        <v>31.21</v>
      </c>
      <c r="CR6" s="21">
        <f t="shared" si="10"/>
        <v>42.4</v>
      </c>
      <c r="CS6" s="21">
        <f t="shared" si="10"/>
        <v>42.28</v>
      </c>
      <c r="CT6" s="21">
        <f t="shared" si="10"/>
        <v>41.06</v>
      </c>
      <c r="CU6" s="21">
        <f t="shared" si="10"/>
        <v>42.09</v>
      </c>
      <c r="CV6" s="21">
        <f t="shared" si="10"/>
        <v>42.15</v>
      </c>
      <c r="CW6" s="20" t="str">
        <f>IF(CW7="","",IF(CW7="-","【-】","【"&amp;SUBSTITUTE(TEXT(CW7,"#,##0.00"),"-","△")&amp;"】"))</f>
        <v>【43.17】</v>
      </c>
      <c r="CX6" s="21">
        <f>IF(CX7="",NA(),CX7)</f>
        <v>82.53</v>
      </c>
      <c r="CY6" s="21">
        <f t="shared" ref="CY6:DG6" si="11">IF(CY7="",NA(),CY7)</f>
        <v>82.59</v>
      </c>
      <c r="CZ6" s="21">
        <f t="shared" si="11"/>
        <v>83.45</v>
      </c>
      <c r="DA6" s="21">
        <f t="shared" si="11"/>
        <v>84.45</v>
      </c>
      <c r="DB6" s="21">
        <f t="shared" si="11"/>
        <v>84.36</v>
      </c>
      <c r="DC6" s="21">
        <f t="shared" si="11"/>
        <v>84.19</v>
      </c>
      <c r="DD6" s="21">
        <f t="shared" si="11"/>
        <v>84.34</v>
      </c>
      <c r="DE6" s="21">
        <f t="shared" si="11"/>
        <v>84.34</v>
      </c>
      <c r="DF6" s="21">
        <f t="shared" si="11"/>
        <v>84.73</v>
      </c>
      <c r="DG6" s="21">
        <f t="shared" si="11"/>
        <v>84.21</v>
      </c>
      <c r="DH6" s="20" t="str">
        <f>IF(DH7="","",IF(DH7="-","【-】","【"&amp;SUBSTITUTE(TEXT(DH7,"#,##0.00"),"-","△")&amp;"】"))</f>
        <v>【86.31】</v>
      </c>
      <c r="DI6" s="21">
        <f>IF(DI7="",NA(),DI7)</f>
        <v>18.73</v>
      </c>
      <c r="DJ6" s="21">
        <f t="shared" ref="DJ6:DR6" si="12">IF(DJ7="",NA(),DJ7)</f>
        <v>21.06</v>
      </c>
      <c r="DK6" s="21">
        <f t="shared" si="12"/>
        <v>23.41</v>
      </c>
      <c r="DL6" s="21">
        <f t="shared" si="12"/>
        <v>25.56</v>
      </c>
      <c r="DM6" s="21">
        <f t="shared" si="12"/>
        <v>27.88</v>
      </c>
      <c r="DN6" s="21">
        <f t="shared" si="12"/>
        <v>21.36</v>
      </c>
      <c r="DO6" s="21">
        <f t="shared" si="12"/>
        <v>22.79</v>
      </c>
      <c r="DP6" s="21">
        <f t="shared" si="12"/>
        <v>24.8</v>
      </c>
      <c r="DQ6" s="21">
        <f t="shared" si="12"/>
        <v>26.77</v>
      </c>
      <c r="DR6" s="21">
        <f t="shared" si="12"/>
        <v>27.46</v>
      </c>
      <c r="DS6" s="20" t="str">
        <f>IF(DS7="","",IF(DS7="-","【-】","【"&amp;SUBSTITUTE(TEXT(DS7,"#,##0.00"),"-","△")&amp;"】"))</f>
        <v>【30.82】</v>
      </c>
      <c r="DT6" s="21">
        <f>IF(DT7="",NA(),DT7)</f>
        <v>4.09</v>
      </c>
      <c r="DU6" s="21">
        <f t="shared" ref="DU6:EC6" si="13">IF(DU7="",NA(),DU7)</f>
        <v>4.09</v>
      </c>
      <c r="DV6" s="21">
        <f t="shared" si="13"/>
        <v>4.09</v>
      </c>
      <c r="DW6" s="21">
        <f t="shared" si="13"/>
        <v>4.09</v>
      </c>
      <c r="DX6" s="21">
        <f t="shared" si="13"/>
        <v>4.09</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232114</v>
      </c>
      <c r="D7" s="23">
        <v>46</v>
      </c>
      <c r="E7" s="23">
        <v>17</v>
      </c>
      <c r="F7" s="23">
        <v>4</v>
      </c>
      <c r="G7" s="23">
        <v>0</v>
      </c>
      <c r="H7" s="23" t="s">
        <v>96</v>
      </c>
      <c r="I7" s="23" t="s">
        <v>97</v>
      </c>
      <c r="J7" s="23" t="s">
        <v>98</v>
      </c>
      <c r="K7" s="23" t="s">
        <v>99</v>
      </c>
      <c r="L7" s="23" t="s">
        <v>100</v>
      </c>
      <c r="M7" s="23" t="s">
        <v>101</v>
      </c>
      <c r="N7" s="24" t="s">
        <v>102</v>
      </c>
      <c r="O7" s="24">
        <v>73.069999999999993</v>
      </c>
      <c r="P7" s="24">
        <v>1.95</v>
      </c>
      <c r="Q7" s="24">
        <v>92.35</v>
      </c>
      <c r="R7" s="24">
        <v>1980</v>
      </c>
      <c r="S7" s="24">
        <v>414750</v>
      </c>
      <c r="T7" s="24">
        <v>918.32</v>
      </c>
      <c r="U7" s="24">
        <v>451.64</v>
      </c>
      <c r="V7" s="24">
        <v>8082</v>
      </c>
      <c r="W7" s="24">
        <v>2.6</v>
      </c>
      <c r="X7" s="24">
        <v>3108.46</v>
      </c>
      <c r="Y7" s="24">
        <v>100</v>
      </c>
      <c r="Z7" s="24">
        <v>100.02</v>
      </c>
      <c r="AA7" s="24">
        <v>100.43</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135.6</v>
      </c>
      <c r="AV7" s="24">
        <v>130.66</v>
      </c>
      <c r="AW7" s="24">
        <v>143.97999999999999</v>
      </c>
      <c r="AX7" s="24">
        <v>141.02000000000001</v>
      </c>
      <c r="AY7" s="24">
        <v>172.56</v>
      </c>
      <c r="AZ7" s="24">
        <v>44.24</v>
      </c>
      <c r="BA7" s="24">
        <v>43.07</v>
      </c>
      <c r="BB7" s="24">
        <v>45.42</v>
      </c>
      <c r="BC7" s="24">
        <v>50.63</v>
      </c>
      <c r="BD7" s="24">
        <v>53.28</v>
      </c>
      <c r="BE7" s="24">
        <v>50.9</v>
      </c>
      <c r="BF7" s="24">
        <v>2865.4</v>
      </c>
      <c r="BG7" s="24">
        <v>2555.52</v>
      </c>
      <c r="BH7" s="24">
        <v>2516.85</v>
      </c>
      <c r="BI7" s="24">
        <v>2452.75</v>
      </c>
      <c r="BJ7" s="24">
        <v>2334.94</v>
      </c>
      <c r="BK7" s="24">
        <v>1258.43</v>
      </c>
      <c r="BL7" s="24">
        <v>1163.75</v>
      </c>
      <c r="BM7" s="24">
        <v>1195.47</v>
      </c>
      <c r="BN7" s="24">
        <v>1168.69</v>
      </c>
      <c r="BO7" s="24">
        <v>1142.44</v>
      </c>
      <c r="BP7" s="24">
        <v>1099.1500000000001</v>
      </c>
      <c r="BQ7" s="24">
        <v>63.82</v>
      </c>
      <c r="BR7" s="24">
        <v>69.27</v>
      </c>
      <c r="BS7" s="24">
        <v>70.77</v>
      </c>
      <c r="BT7" s="24">
        <v>66.25</v>
      </c>
      <c r="BU7" s="24">
        <v>65.61</v>
      </c>
      <c r="BV7" s="24">
        <v>73.36</v>
      </c>
      <c r="BW7" s="24">
        <v>72.599999999999994</v>
      </c>
      <c r="BX7" s="24">
        <v>69.430000000000007</v>
      </c>
      <c r="BY7" s="24">
        <v>70.709999999999994</v>
      </c>
      <c r="BZ7" s="24">
        <v>66.63</v>
      </c>
      <c r="CA7" s="24">
        <v>72.92</v>
      </c>
      <c r="CB7" s="24">
        <v>184.78</v>
      </c>
      <c r="CC7" s="24">
        <v>175.76</v>
      </c>
      <c r="CD7" s="24">
        <v>168.84</v>
      </c>
      <c r="CE7" s="24">
        <v>178.26</v>
      </c>
      <c r="CF7" s="24">
        <v>179.29</v>
      </c>
      <c r="CG7" s="24">
        <v>224.88</v>
      </c>
      <c r="CH7" s="24">
        <v>228.64</v>
      </c>
      <c r="CI7" s="24">
        <v>239.46</v>
      </c>
      <c r="CJ7" s="24">
        <v>233.15</v>
      </c>
      <c r="CK7" s="24">
        <v>252.17</v>
      </c>
      <c r="CL7" s="24">
        <v>225.78</v>
      </c>
      <c r="CM7" s="24">
        <v>31.98</v>
      </c>
      <c r="CN7" s="24">
        <v>33.11</v>
      </c>
      <c r="CO7" s="24">
        <v>32.49</v>
      </c>
      <c r="CP7" s="24">
        <v>31.87</v>
      </c>
      <c r="CQ7" s="24">
        <v>31.21</v>
      </c>
      <c r="CR7" s="24">
        <v>42.4</v>
      </c>
      <c r="CS7" s="24">
        <v>42.28</v>
      </c>
      <c r="CT7" s="24">
        <v>41.06</v>
      </c>
      <c r="CU7" s="24">
        <v>42.09</v>
      </c>
      <c r="CV7" s="24">
        <v>42.15</v>
      </c>
      <c r="CW7" s="24">
        <v>43.17</v>
      </c>
      <c r="CX7" s="24">
        <v>82.53</v>
      </c>
      <c r="CY7" s="24">
        <v>82.59</v>
      </c>
      <c r="CZ7" s="24">
        <v>83.45</v>
      </c>
      <c r="DA7" s="24">
        <v>84.45</v>
      </c>
      <c r="DB7" s="24">
        <v>84.36</v>
      </c>
      <c r="DC7" s="24">
        <v>84.19</v>
      </c>
      <c r="DD7" s="24">
        <v>84.34</v>
      </c>
      <c r="DE7" s="24">
        <v>84.34</v>
      </c>
      <c r="DF7" s="24">
        <v>84.73</v>
      </c>
      <c r="DG7" s="24">
        <v>84.21</v>
      </c>
      <c r="DH7" s="24">
        <v>86.31</v>
      </c>
      <c r="DI7" s="24">
        <v>18.73</v>
      </c>
      <c r="DJ7" s="24">
        <v>21.06</v>
      </c>
      <c r="DK7" s="24">
        <v>23.41</v>
      </c>
      <c r="DL7" s="24">
        <v>25.56</v>
      </c>
      <c r="DM7" s="24">
        <v>27.88</v>
      </c>
      <c r="DN7" s="24">
        <v>21.36</v>
      </c>
      <c r="DO7" s="24">
        <v>22.79</v>
      </c>
      <c r="DP7" s="24">
        <v>24.8</v>
      </c>
      <c r="DQ7" s="24">
        <v>26.77</v>
      </c>
      <c r="DR7" s="24">
        <v>27.46</v>
      </c>
      <c r="DS7" s="24">
        <v>30.82</v>
      </c>
      <c r="DT7" s="24">
        <v>4.09</v>
      </c>
      <c r="DU7" s="24">
        <v>4.09</v>
      </c>
      <c r="DV7" s="24">
        <v>4.09</v>
      </c>
      <c r="DW7" s="24">
        <v>4.09</v>
      </c>
      <c r="DX7" s="24">
        <v>4.09</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2025-12-23T06:12:01Z</dcterms:created>
  <dcterms:modified xsi:type="dcterms:W3CDTF">2026-02-16T00:45:55Z</dcterms:modified>
  <cp:category/>
</cp:coreProperties>
</file>