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13　安城市〇\下水（公下、特環、農集）〇\"/>
    </mc:Choice>
  </mc:AlternateContent>
  <xr:revisionPtr revIDLastSave="0" documentId="13_ncr:1_{581EA315-C194-4FD8-AB54-9133E0ACD6D4}" xr6:coauthVersionLast="47" xr6:coauthVersionMax="47" xr10:uidLastSave="{00000000-0000-0000-0000-000000000000}"/>
  <workbookProtection workbookAlgorithmName="SHA-512" workbookHashValue="Ix3J+1XJww1SAzH+EXBKe9XYA6LYnA8o3Zouy19UzG5FhD3XTCONi90C7sjNJ0TQx6TBQIJMO3B5UIONevOP1w==" workbookSaltValue="Z7SGDHBz0BeWWUgvW7d8V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F85" i="4"/>
  <c r="E85" i="4"/>
  <c r="AT10" i="4"/>
  <c r="AL10" i="4"/>
  <c r="I10" i="4"/>
  <c r="AL8" i="4"/>
  <c r="P8"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<sst xmlns="http://schemas.openxmlformats.org/spreadsheetml/2006/main" count="236" uniqueCount="117">
  <si>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</si>
  <si>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</si>
  <si>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</si>
  <si>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</si>
  <si>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</si>
  <si>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</si>
  <si>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</si>
  <si>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</si>
  <si>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</si>
  <si>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</si>
  <si>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</si>
  <si>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</si>
  <si>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</si>
  <si>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</si>
  <si>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</si>
  <si>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</si>
  <si>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</si>
  <si>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</si>
  <si>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</si>
  <si>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</si>
  <si>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</si>
  <si>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</si>
  <si>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</si>
  <si>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</si>
  <si>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</si>
  <si>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</si>
  <si>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</si>
  <si>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</si>
  <si>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</si>
  <si>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</si>
  <si>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</si>
  <si>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</si>
  <si>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</si>
  <si>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</si>
  <si>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</si>
  <si>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</si>
  <si>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</si>
  <si>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</si>
  <si>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</si>
  <si>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</si>
  <si>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</si>
  <si>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</si>
  <si>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</si>
  <si>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</si>
  <si>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</si>
  <si>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</si>
  <si>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</si>
  <si>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</si>
  <si>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</si>
  <si>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</si>
  <si>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</si>
  <si>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</si>
  <si>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</si>
  <si>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</si>
  <si>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</si>
  <si>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</si>
  <si>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</si>
  <si>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</si>
  <si>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</si>
  <si>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</si>
  <si>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</si>
  <si>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</si>
  <si>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</si>
  <si>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</si>
  <si>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</si>
  <si>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</si>
  <si>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</si>
  <si>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</si>
  <si>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</si>
  <si>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</si>
  <si>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</si>
  <si>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</si>
  <si>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</si>
  <si>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</si>
  <si>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</si>
  <si>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</si>
  <si>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</si>
  <si>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</si>
  <si>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</si>
  <si>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</si>
  <si>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</si>
  <si>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</si>
  <si>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</si>
  <si>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</si>
  <si>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</si>
  <si>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</si>
  <si>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</si>
  <si>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</si>
  <si>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</si>
  <si>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</si>
  <si>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</si>
  <si>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</si>
  <si>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</si>
  <si>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</si>
  <si>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</si>
  <si>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</si>
  <si>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安城市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</si>
  <si>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</si>
  <si>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</si>
  <si>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</si>
  <si>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</si>
  <si>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</si>
  <si>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</si>
  <si>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</si>
  <si>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</si>
  <si>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</si>
  <si>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</si>
  <si>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</si>
  <si>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</si>
  <si>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</si>
  <si>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</si>
  <si>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</si>
  <si>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</si>
  <si>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</si>
  <si>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有形固定資産減価償却率は全国及び類似団体の平均値と比べ低い水準です。今後、施設の法定耐用年数の経過時期が集中することが想定されるため、定期的な施設点検等を行い、老朽管の改築、更新、耐震化などを計画的に進めていく必要があります。
　本市の特定環境保全公共下水道事業は、平成１１年度から供用を開始しており、令和６年度末で２６年を経過しています。
　耐用年数(５０年)を経過した管渠はないため、②管渠老朽化率は該当ありません。
　また、現在のところ、更新などを必要とする管渠はないため、③管渠改善率は該当ありません。</t>
    <phoneticPr fontId="4"/>
  </si>
  <si>
    <r>
      <t>　</t>
    </r>
    <r>
      <rPr>
        <sz val="10"/>
        <color theme="1"/>
        <rFont val="ＭＳ ゴシック"/>
        <family val="3"/>
        <charset val="128"/>
      </rPr>
      <t>今後、下水道施設の老朽化に伴う更新などに多額の費用が必要となるとともに、物価高騰による費用の増加が予測される一方で、人口減少や節水意識の向上などにより使用料収入が減少することが想定されます。
　安定的な下水道サービスの継続のために、維持管理の効率化などによる経費節減や下水道接続促進活動などによる財源の確保に努める必要があります。また、令和４年度に設置した安城市水道事業及び下水道事業審議会において、適正な使用料の設定について検討を行い、令和７年度から使用料の改定を実施することにより、経営の健全化を図ります。
　これらのことを踏まえ、将来のビジョンを分かりやすく使用者に示すため、令和６年度に下水道ビジョンを策定しました。また、令和２年度に策定した経営戦略について、令和６年度に見直しを行いました。今後も定期的に見直しを行い、事業の健全化に向けて取り組みます。</t>
    </r>
    <rPh sb="37" eb="41">
      <t>ブッカコウトウ</t>
    </rPh>
    <rPh sb="44" eb="46">
      <t>ヒヨウ</t>
    </rPh>
    <rPh sb="47" eb="49">
      <t>ゾウカ</t>
    </rPh>
    <rPh sb="50" eb="52">
      <t>ヨソク</t>
    </rPh>
    <rPh sb="292" eb="294">
      <t>レイワ</t>
    </rPh>
    <rPh sb="295" eb="297">
      <t>ネンド</t>
    </rPh>
    <rPh sb="298" eb="301">
      <t>ゲスイドウ</t>
    </rPh>
    <rPh sb="306" eb="308">
      <t>サクテイ</t>
    </rPh>
    <phoneticPr fontId="4"/>
  </si>
  <si>
    <t>【健全性について】
　令和６年度における①経常収支比率は、100.00％で、⑤経費回収率は、60.04％となっており、下水道使用料だけでは汚水処理に係る経費が賄えておらず、一般会計繰入金に依存している状況です。今後、経費の節減や下水道接続促進活動などによる財源の確保に努める必要があります。また、令和４年度に設置した安城市水道事業及び下水道事業審議会において、適正な使用料の設定について検討を行い、令和７年度から使用料の改定を実施することにより、経営の健全化を図ります。
　③流動比率は、全国平均値を下回っていますが、これは企業債に係る流動負債が大きいためです。企業債残高は減少傾向であるため、同比率は徐々に良化するものと考えられます。
  ④企業債残高対事業規模比率は、全国及び類似団体の平均値を下回っています。これは、近年、企業債の借入を行っておらず、残高が低い水準に抑えられていることによるものと考えられます。
【効率性について】
　⑥汚水処理原価は、150.00円であり、全国及び類似団体平均値は下回っています。しかし⑤経費回収率が低いため、汚水処理費の節減などにより経営の改善に向けて取り組む必要があります。
　⑧水洗化率は、全国平均値を下回っていますが、類似団体の平均値を上回っています。今後もより効果的な接続促進の取組方法について研究し、水洗化率の向上を図ります。</t>
    <rPh sb="86" eb="88">
      <t>イッパン</t>
    </rPh>
    <rPh sb="88" eb="93">
      <t>カイケイクリイレキン</t>
    </rPh>
    <rPh sb="94" eb="96">
      <t>イゾン</t>
    </rPh>
    <rPh sb="361" eb="363">
      <t>キンネン</t>
    </rPh>
    <rPh sb="364" eb="367">
      <t>キギョウサイ</t>
    </rPh>
    <rPh sb="368" eb="370">
      <t>カリイレ</t>
    </rPh>
    <rPh sb="371" eb="372">
      <t>オコナ</t>
    </rPh>
    <rPh sb="378" eb="380">
      <t>ザンダカ</t>
    </rPh>
    <rPh sb="381" eb="382">
      <t>ヒク</t>
    </rPh>
    <rPh sb="383" eb="385">
      <t>スイジュン</t>
    </rPh>
    <rPh sb="386" eb="387">
      <t>オサ</t>
    </rPh>
    <rPh sb="401" eb="402">
      <t>カンガ</t>
    </rPh>
    <rPh sb="440" eb="443">
      <t>ゼンコクオヨ</t>
    </rPh>
    <rPh sb="464" eb="469">
      <t>ケイヒカイシュウリツ</t>
    </rPh>
    <rPh sb="470" eb="471">
      <t>ヒク</t>
    </rPh>
    <rPh sb="520" eb="523">
      <t>ヘイキンチ</t>
    </rPh>
    <rPh sb="524" eb="526">
      <t>シタマワ</t>
    </rPh>
    <rPh sb="542" eb="543">
      <t>ウエ</t>
    </rPh>
    <rPh sb="555" eb="558">
      <t>コウカテキ</t>
    </rPh>
    <rPh sb="564" eb="566">
      <t>トリクミ</t>
    </rPh>
    <rPh sb="566" eb="568">
      <t>ホウホウ</t>
    </rPh>
    <rPh sb="572" eb="574">
      <t>ケンキュウ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</si>
</sst>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95-4073-AC09-050923D45F0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4A95-4073-AC09-050923D45F0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1F-4C39-B190-18F9AAB16D7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F31F-4C39-B190-18F9AAB16D7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80.69</c:v>
                </c:pt>
                <c:pt idx="1">
                  <c:v>82.77</c:v>
                </c:pt>
                <c:pt idx="2">
                  <c:v>82.96</c:v>
                </c:pt>
                <c:pt idx="3">
                  <c:v>85.3</c:v>
                </c:pt>
                <c:pt idx="4">
                  <c:v>85</c:v>
                </c:pt>
              </c:numCache>
            </c:numRef>
          </c:val>
          <c:extLst>
            <c:ext xmlns:c16="http://schemas.microsoft.com/office/drawing/2014/chart" uri="{C3380CC4-5D6E-409C-BE32-E72D297353CC}">
              <c16:uniqueId val="{00000000-87B9-4CDE-8966-67BFD13DAC6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87B9-4CDE-8966-67BFD13DAC6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89.85</c:v>
                </c:pt>
                <c:pt idx="1">
                  <c:v>100.11</c:v>
                </c:pt>
                <c:pt idx="2">
                  <c:v>100.03</c:v>
                </c:pt>
                <c:pt idx="3">
                  <c:v>89.07</c:v>
                </c:pt>
                <c:pt idx="4">
                  <c:v>100</c:v>
                </c:pt>
              </c:numCache>
            </c:numRef>
          </c:val>
          <c:extLst>
            <c:ext xmlns:c16="http://schemas.microsoft.com/office/drawing/2014/chart" uri="{C3380CC4-5D6E-409C-BE32-E72D297353CC}">
              <c16:uniqueId val="{00000000-F404-44A3-B2AB-C062396209E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F404-44A3-B2AB-C062396209E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4.93</c:v>
                </c:pt>
                <c:pt idx="1">
                  <c:v>7.14</c:v>
                </c:pt>
                <c:pt idx="2">
                  <c:v>9.39</c:v>
                </c:pt>
                <c:pt idx="3">
                  <c:v>11.68</c:v>
                </c:pt>
                <c:pt idx="4">
                  <c:v>14.06</c:v>
                </c:pt>
              </c:numCache>
            </c:numRef>
          </c:val>
          <c:extLst>
            <c:ext xmlns:c16="http://schemas.microsoft.com/office/drawing/2014/chart" uri="{C3380CC4-5D6E-409C-BE32-E72D297353CC}">
              <c16:uniqueId val="{00000000-7AE7-41CA-9069-08B2D4C28C4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7AE7-41CA-9069-08B2D4C28C4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53-4DCF-BEEF-8F47C8143F4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F753-4DCF-BEEF-8F47C8143F4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12-46AE-9D7B-4B67EAA54FA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6812-46AE-9D7B-4B67EAA54FA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42.31</c:v>
                </c:pt>
                <c:pt idx="1">
                  <c:v>64.150000000000006</c:v>
                </c:pt>
                <c:pt idx="2">
                  <c:v>45.06</c:v>
                </c:pt>
                <c:pt idx="3">
                  <c:v>42.62</c:v>
                </c:pt>
                <c:pt idx="4">
                  <c:v>36.590000000000003</c:v>
                </c:pt>
              </c:numCache>
            </c:numRef>
          </c:val>
          <c:extLst>
            <c:ext xmlns:c16="http://schemas.microsoft.com/office/drawing/2014/chart" uri="{C3380CC4-5D6E-409C-BE32-E72D297353CC}">
              <c16:uniqueId val="{00000000-8210-472E-BE9D-151F382826F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8210-472E-BE9D-151F382826F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460.13</c:v>
                </c:pt>
                <c:pt idx="1">
                  <c:v>329.39</c:v>
                </c:pt>
                <c:pt idx="2">
                  <c:v>683.93</c:v>
                </c:pt>
                <c:pt idx="3">
                  <c:v>777.08</c:v>
                </c:pt>
                <c:pt idx="4">
                  <c:v>658.03</c:v>
                </c:pt>
              </c:numCache>
            </c:numRef>
          </c:val>
          <c:extLst>
            <c:ext xmlns:c16="http://schemas.microsoft.com/office/drawing/2014/chart" uri="{C3380CC4-5D6E-409C-BE32-E72D297353CC}">
              <c16:uniqueId val="{00000000-DCB6-4EC7-A5C0-0CBAF713C1A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DCB6-4EC7-A5C0-0CBAF713C1A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59.77</c:v>
                </c:pt>
                <c:pt idx="1">
                  <c:v>59.83</c:v>
                </c:pt>
                <c:pt idx="2">
                  <c:v>60.06</c:v>
                </c:pt>
                <c:pt idx="3">
                  <c:v>59.42</c:v>
                </c:pt>
                <c:pt idx="4">
                  <c:v>60.04</c:v>
                </c:pt>
              </c:numCache>
            </c:numRef>
          </c:val>
          <c:extLst>
            <c:ext xmlns:c16="http://schemas.microsoft.com/office/drawing/2014/chart" uri="{C3380CC4-5D6E-409C-BE32-E72D297353CC}">
              <c16:uniqueId val="{00000000-7F0F-4544-81F1-9DAAD791AE9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7F0F-4544-81F1-9DAAD791AE9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150.04</c:v>
                </c:pt>
                <c:pt idx="3">
                  <c:v>151.74</c:v>
                </c:pt>
                <c:pt idx="4">
                  <c:v>150</c:v>
                </c:pt>
              </c:numCache>
            </c:numRef>
          </c:val>
          <c:extLst>
            <c:ext xmlns:c16="http://schemas.microsoft.com/office/drawing/2014/chart" uri="{C3380CC4-5D6E-409C-BE32-E72D297353CC}">
              <c16:uniqueId val="{00000000-004B-4D2D-A80E-B5806B23B6E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004B-4D2D-A80E-B5806B23B6E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安城市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187665</v>
      </c>
      <c r="AM8" s="41"/>
      <c r="AN8" s="41"/>
      <c r="AO8" s="41"/>
      <c r="AP8" s="41"/>
      <c r="AQ8" s="41"/>
      <c r="AR8" s="41"/>
      <c r="AS8" s="41"/>
      <c r="AT8" s="34">
        <f>データ!T6</f>
        <v>86.05</v>
      </c>
      <c r="AU8" s="34"/>
      <c r="AV8" s="34"/>
      <c r="AW8" s="34"/>
      <c r="AX8" s="34"/>
      <c r="AY8" s="34"/>
      <c r="AZ8" s="34"/>
      <c r="BA8" s="34"/>
      <c r="BB8" s="34">
        <f>データ!U6</f>
        <v>2180.88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85.59</v>
      </c>
      <c r="J10" s="34"/>
      <c r="K10" s="34"/>
      <c r="L10" s="34"/>
      <c r="M10" s="34"/>
      <c r="N10" s="34"/>
      <c r="O10" s="34"/>
      <c r="P10" s="34">
        <f>データ!P6</f>
        <v>6.67</v>
      </c>
      <c r="Q10" s="34"/>
      <c r="R10" s="34"/>
      <c r="S10" s="34"/>
      <c r="T10" s="34"/>
      <c r="U10" s="34"/>
      <c r="V10" s="34"/>
      <c r="W10" s="34">
        <f>データ!Q6</f>
        <v>98.51</v>
      </c>
      <c r="X10" s="34"/>
      <c r="Y10" s="34"/>
      <c r="Z10" s="34"/>
      <c r="AA10" s="34"/>
      <c r="AB10" s="34"/>
      <c r="AC10" s="34"/>
      <c r="AD10" s="41">
        <f>データ!R6</f>
        <v>1650</v>
      </c>
      <c r="AE10" s="41"/>
      <c r="AF10" s="41"/>
      <c r="AG10" s="41"/>
      <c r="AH10" s="41"/>
      <c r="AI10" s="41"/>
      <c r="AJ10" s="41"/>
      <c r="AK10" s="2"/>
      <c r="AL10" s="41">
        <f>データ!V6</f>
        <v>12511</v>
      </c>
      <c r="AM10" s="41"/>
      <c r="AN10" s="41"/>
      <c r="AO10" s="41"/>
      <c r="AP10" s="41"/>
      <c r="AQ10" s="41"/>
      <c r="AR10" s="41"/>
      <c r="AS10" s="41"/>
      <c r="AT10" s="34">
        <f>データ!W6</f>
        <v>3.58</v>
      </c>
      <c r="AU10" s="34"/>
      <c r="AV10" s="34"/>
      <c r="AW10" s="34"/>
      <c r="AX10" s="34"/>
      <c r="AY10" s="34"/>
      <c r="AZ10" s="34"/>
      <c r="BA10" s="34"/>
      <c r="BB10" s="34">
        <f>データ!X6</f>
        <v>3494.69</v>
      </c>
      <c r="BC10" s="34"/>
      <c r="BD10" s="34"/>
      <c r="BE10" s="34"/>
      <c r="BF10" s="34"/>
      <c r="BG10" s="34"/>
      <c r="BH10" s="34"/>
      <c r="BI10" s="34"/>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3"/>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3"/>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3"/>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3"/>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3"/>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3"/>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3"/>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3"/>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3"/>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3"/>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3"/>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3"/>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3"/>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3"/>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3"/>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3"/>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3"/>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3"/>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3"/>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3"/>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3"/>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3"/>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3"/>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3"/>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3"/>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3"/>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3"/>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3"/>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3"/>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3"/>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3"/>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3"/>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3"/>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3"/>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3"/>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3"/>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3"/>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3"/>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3"/>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3"/>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3"/>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3"/>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3"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3"/>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3"/>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3"/>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3"/>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3"/>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3"/>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3"/>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3"/>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3"/>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3"/>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3"/>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3"/>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3"/>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3"/>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3"/>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xKD+K/PaZlFarsrDGvsSqHfwwS/yDEVgXavc7PSsNepwmPDylX4MmLSQV7YKQYZsPbRibQF8MbbShztlAzfs+A==" saltValue="lBnjb6+txJFGnVBQH/+Wb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232122</v>
      </c>
      <c r="D6" s="19">
        <f t="shared" si="3"/>
        <v>46</v>
      </c>
      <c r="E6" s="19">
        <f t="shared" si="3"/>
        <v>17</v>
      </c>
      <c r="F6" s="19">
        <f t="shared" si="3"/>
        <v>4</v>
      </c>
      <c r="G6" s="19">
        <f t="shared" si="3"/>
        <v>0</v>
      </c>
      <c r="H6" s="19" t="str">
        <f t="shared" si="3"/>
        <v>愛知県　安城市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85.59</v>
      </c>
      <c r="P6" s="20">
        <f t="shared" si="3"/>
        <v>6.67</v>
      </c>
      <c r="Q6" s="20">
        <f t="shared" si="3"/>
        <v>98.51</v>
      </c>
      <c r="R6" s="20">
        <f t="shared" si="3"/>
        <v>1650</v>
      </c>
      <c r="S6" s="20">
        <f t="shared" si="3"/>
        <v>187665</v>
      </c>
      <c r="T6" s="20">
        <f t="shared" si="3"/>
        <v>86.05</v>
      </c>
      <c r="U6" s="20">
        <f t="shared" si="3"/>
        <v>2180.88</v>
      </c>
      <c r="V6" s="20">
        <f t="shared" si="3"/>
        <v>12511</v>
      </c>
      <c r="W6" s="20">
        <f t="shared" si="3"/>
        <v>3.58</v>
      </c>
      <c r="X6" s="20">
        <f t="shared" si="3"/>
        <v>3494.69</v>
      </c>
      <c r="Y6" s="21">
        <f>IF(Y7="",NA(),Y7)</f>
        <v>89.85</v>
      </c>
      <c r="Z6" s="21">
        <f t="shared" ref="Z6:AH6" si="4">IF(Z7="",NA(),Z7)</f>
        <v>100.11</v>
      </c>
      <c r="AA6" s="21">
        <f t="shared" si="4"/>
        <v>100.03</v>
      </c>
      <c r="AB6" s="21">
        <f t="shared" si="4"/>
        <v>89.07</v>
      </c>
      <c r="AC6" s="21">
        <f t="shared" si="4"/>
        <v>100</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42.31</v>
      </c>
      <c r="AV6" s="21">
        <f t="shared" ref="AV6:BD6" si="6">IF(AV7="",NA(),AV7)</f>
        <v>64.150000000000006</v>
      </c>
      <c r="AW6" s="21">
        <f t="shared" si="6"/>
        <v>45.06</v>
      </c>
      <c r="AX6" s="21">
        <f t="shared" si="6"/>
        <v>42.62</v>
      </c>
      <c r="AY6" s="21">
        <f t="shared" si="6"/>
        <v>36.590000000000003</v>
      </c>
      <c r="AZ6" s="21">
        <f t="shared" si="6"/>
        <v>44.24</v>
      </c>
      <c r="BA6" s="21">
        <f t="shared" si="6"/>
        <v>43.07</v>
      </c>
      <c r="BB6" s="21">
        <f t="shared" si="6"/>
        <v>45.42</v>
      </c>
      <c r="BC6" s="21">
        <f t="shared" si="6"/>
        <v>50.63</v>
      </c>
      <c r="BD6" s="21">
        <f t="shared" si="6"/>
        <v>53.28</v>
      </c>
      <c r="BE6" s="20" t="str">
        <f>IF(BE7="","",IF(BE7="-","【-】","【"&amp;SUBSTITUTE(TEXT(BE7,"#,##0.00"),"-","△")&amp;"】"))</f>
        <v>【50.90】</v>
      </c>
      <c r="BF6" s="21">
        <f>IF(BF7="",NA(),BF7)</f>
        <v>460.13</v>
      </c>
      <c r="BG6" s="21">
        <f t="shared" ref="BG6:BO6" si="7">IF(BG7="",NA(),BG7)</f>
        <v>329.39</v>
      </c>
      <c r="BH6" s="21">
        <f t="shared" si="7"/>
        <v>683.93</v>
      </c>
      <c r="BI6" s="21">
        <f t="shared" si="7"/>
        <v>777.08</v>
      </c>
      <c r="BJ6" s="21">
        <f t="shared" si="7"/>
        <v>658.03</v>
      </c>
      <c r="BK6" s="21">
        <f t="shared" si="7"/>
        <v>1258.43</v>
      </c>
      <c r="BL6" s="21">
        <f t="shared" si="7"/>
        <v>1163.75</v>
      </c>
      <c r="BM6" s="21">
        <f t="shared" si="7"/>
        <v>1195.47</v>
      </c>
      <c r="BN6" s="21">
        <f t="shared" si="7"/>
        <v>1168.69</v>
      </c>
      <c r="BO6" s="21">
        <f t="shared" si="7"/>
        <v>1142.44</v>
      </c>
      <c r="BP6" s="20" t="str">
        <f>IF(BP7="","",IF(BP7="-","【-】","【"&amp;SUBSTITUTE(TEXT(BP7,"#,##0.00"),"-","△")&amp;"】"))</f>
        <v>【1,099.15】</v>
      </c>
      <c r="BQ6" s="21">
        <f>IF(BQ7="",NA(),BQ7)</f>
        <v>59.77</v>
      </c>
      <c r="BR6" s="21">
        <f t="shared" ref="BR6:BZ6" si="8">IF(BR7="",NA(),BR7)</f>
        <v>59.83</v>
      </c>
      <c r="BS6" s="21">
        <f t="shared" si="8"/>
        <v>60.06</v>
      </c>
      <c r="BT6" s="21">
        <f t="shared" si="8"/>
        <v>59.42</v>
      </c>
      <c r="BU6" s="21">
        <f t="shared" si="8"/>
        <v>60.04</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150</v>
      </c>
      <c r="CC6" s="21">
        <f t="shared" ref="CC6:CK6" si="9">IF(CC7="",NA(),CC7)</f>
        <v>150</v>
      </c>
      <c r="CD6" s="21">
        <f t="shared" si="9"/>
        <v>150.04</v>
      </c>
      <c r="CE6" s="21">
        <f t="shared" si="9"/>
        <v>151.74</v>
      </c>
      <c r="CF6" s="21">
        <f t="shared" si="9"/>
        <v>150</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80.69</v>
      </c>
      <c r="CY6" s="21">
        <f t="shared" ref="CY6:DG6" si="11">IF(CY7="",NA(),CY7)</f>
        <v>82.77</v>
      </c>
      <c r="CZ6" s="21">
        <f t="shared" si="11"/>
        <v>82.96</v>
      </c>
      <c r="DA6" s="21">
        <f t="shared" si="11"/>
        <v>85.3</v>
      </c>
      <c r="DB6" s="21">
        <f t="shared" si="11"/>
        <v>85</v>
      </c>
      <c r="DC6" s="21">
        <f t="shared" si="11"/>
        <v>84.19</v>
      </c>
      <c r="DD6" s="21">
        <f t="shared" si="11"/>
        <v>84.34</v>
      </c>
      <c r="DE6" s="21">
        <f t="shared" si="11"/>
        <v>84.34</v>
      </c>
      <c r="DF6" s="21">
        <f t="shared" si="11"/>
        <v>84.73</v>
      </c>
      <c r="DG6" s="21">
        <f t="shared" si="11"/>
        <v>84.21</v>
      </c>
      <c r="DH6" s="20" t="str">
        <f>IF(DH7="","",IF(DH7="-","【-】","【"&amp;SUBSTITUTE(TEXT(DH7,"#,##0.00"),"-","△")&amp;"】"))</f>
        <v>【86.31】</v>
      </c>
      <c r="DI6" s="21">
        <f>IF(DI7="",NA(),DI7)</f>
        <v>4.93</v>
      </c>
      <c r="DJ6" s="21">
        <f t="shared" ref="DJ6:DR6" si="12">IF(DJ7="",NA(),DJ7)</f>
        <v>7.14</v>
      </c>
      <c r="DK6" s="21">
        <f t="shared" si="12"/>
        <v>9.39</v>
      </c>
      <c r="DL6" s="21">
        <f t="shared" si="12"/>
        <v>11.68</v>
      </c>
      <c r="DM6" s="21">
        <f t="shared" si="12"/>
        <v>14.06</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232122</v>
      </c>
      <c r="D7" s="23">
        <v>46</v>
      </c>
      <c r="E7" s="23">
        <v>17</v>
      </c>
      <c r="F7" s="23">
        <v>4</v>
      </c>
      <c r="G7" s="23">
        <v>0</v>
      </c>
      <c r="H7" s="23" t="s">
        <v>96</v>
      </c>
      <c r="I7" s="23" t="s">
        <v>97</v>
      </c>
      <c r="J7" s="23" t="s">
        <v>98</v>
      </c>
      <c r="K7" s="23" t="s">
        <v>99</v>
      </c>
      <c r="L7" s="23" t="s">
        <v>100</v>
      </c>
      <c r="M7" s="23" t="s">
        <v>101</v>
      </c>
      <c r="N7" s="24" t="s">
        <v>102</v>
      </c>
      <c r="O7" s="24">
        <v>85.59</v>
      </c>
      <c r="P7" s="24">
        <v>6.67</v>
      </c>
      <c r="Q7" s="24">
        <v>98.51</v>
      </c>
      <c r="R7" s="24">
        <v>1650</v>
      </c>
      <c r="S7" s="24">
        <v>187665</v>
      </c>
      <c r="T7" s="24">
        <v>86.05</v>
      </c>
      <c r="U7" s="24">
        <v>2180.88</v>
      </c>
      <c r="V7" s="24">
        <v>12511</v>
      </c>
      <c r="W7" s="24">
        <v>3.58</v>
      </c>
      <c r="X7" s="24">
        <v>3494.69</v>
      </c>
      <c r="Y7" s="24">
        <v>89.85</v>
      </c>
      <c r="Z7" s="24">
        <v>100.11</v>
      </c>
      <c r="AA7" s="24">
        <v>100.03</v>
      </c>
      <c r="AB7" s="24">
        <v>89.07</v>
      </c>
      <c r="AC7" s="24">
        <v>100</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42.31</v>
      </c>
      <c r="AV7" s="24">
        <v>64.150000000000006</v>
      </c>
      <c r="AW7" s="24">
        <v>45.06</v>
      </c>
      <c r="AX7" s="24">
        <v>42.62</v>
      </c>
      <c r="AY7" s="24">
        <v>36.590000000000003</v>
      </c>
      <c r="AZ7" s="24">
        <v>44.24</v>
      </c>
      <c r="BA7" s="24">
        <v>43.07</v>
      </c>
      <c r="BB7" s="24">
        <v>45.42</v>
      </c>
      <c r="BC7" s="24">
        <v>50.63</v>
      </c>
      <c r="BD7" s="24">
        <v>53.28</v>
      </c>
      <c r="BE7" s="24">
        <v>50.9</v>
      </c>
      <c r="BF7" s="24">
        <v>460.13</v>
      </c>
      <c r="BG7" s="24">
        <v>329.39</v>
      </c>
      <c r="BH7" s="24">
        <v>683.93</v>
      </c>
      <c r="BI7" s="24">
        <v>777.08</v>
      </c>
      <c r="BJ7" s="24">
        <v>658.03</v>
      </c>
      <c r="BK7" s="24">
        <v>1258.43</v>
      </c>
      <c r="BL7" s="24">
        <v>1163.75</v>
      </c>
      <c r="BM7" s="24">
        <v>1195.47</v>
      </c>
      <c r="BN7" s="24">
        <v>1168.69</v>
      </c>
      <c r="BO7" s="24">
        <v>1142.44</v>
      </c>
      <c r="BP7" s="24">
        <v>1099.1500000000001</v>
      </c>
      <c r="BQ7" s="24">
        <v>59.77</v>
      </c>
      <c r="BR7" s="24">
        <v>59.83</v>
      </c>
      <c r="BS7" s="24">
        <v>60.06</v>
      </c>
      <c r="BT7" s="24">
        <v>59.42</v>
      </c>
      <c r="BU7" s="24">
        <v>60.04</v>
      </c>
      <c r="BV7" s="24">
        <v>73.36</v>
      </c>
      <c r="BW7" s="24">
        <v>72.599999999999994</v>
      </c>
      <c r="BX7" s="24">
        <v>69.430000000000007</v>
      </c>
      <c r="BY7" s="24">
        <v>70.709999999999994</v>
      </c>
      <c r="BZ7" s="24">
        <v>66.63</v>
      </c>
      <c r="CA7" s="24">
        <v>72.92</v>
      </c>
      <c r="CB7" s="24">
        <v>150</v>
      </c>
      <c r="CC7" s="24">
        <v>150</v>
      </c>
      <c r="CD7" s="24">
        <v>150.04</v>
      </c>
      <c r="CE7" s="24">
        <v>151.74</v>
      </c>
      <c r="CF7" s="24">
        <v>150</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80.69</v>
      </c>
      <c r="CY7" s="24">
        <v>82.77</v>
      </c>
      <c r="CZ7" s="24">
        <v>82.96</v>
      </c>
      <c r="DA7" s="24">
        <v>85.3</v>
      </c>
      <c r="DB7" s="24">
        <v>85</v>
      </c>
      <c r="DC7" s="24">
        <v>84.19</v>
      </c>
      <c r="DD7" s="24">
        <v>84.34</v>
      </c>
      <c r="DE7" s="24">
        <v>84.34</v>
      </c>
      <c r="DF7" s="24">
        <v>84.73</v>
      </c>
      <c r="DG7" s="24">
        <v>84.21</v>
      </c>
      <c r="DH7" s="24">
        <v>86.31</v>
      </c>
      <c r="DI7" s="24">
        <v>4.93</v>
      </c>
      <c r="DJ7" s="24">
        <v>7.14</v>
      </c>
      <c r="DK7" s="24">
        <v>9.39</v>
      </c>
      <c r="DL7" s="24">
        <v>11.68</v>
      </c>
      <c r="DM7" s="24">
        <v>14.06</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2026-02-18T06:00:30Z</cp:lastPrinted>
  <dcterms:created xsi:type="dcterms:W3CDTF">2025-12-23T06:12:02Z</dcterms:created>
  <dcterms:modified xsi:type="dcterms:W3CDTF">2026-02-18T06:00:36Z</dcterms:modified>
  <cp:category/>
</cp:coreProperties>
</file>