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8B59B749-99BC-40AE-9162-9E4577198D23}" xr6:coauthVersionLast="47" xr6:coauthVersionMax="47" xr10:uidLastSave="{00000000-0000-0000-0000-000000000000}"/>
  <workbookProtection workbookAlgorithmName="SHA-512" workbookHashValue="4JiD2JCItLZCJOjnLc/AXAQBhhY35CvZ5OYO+CpufO1hnZbzGqbDqCZy5pp4HbwG3LU4to4Ns7ClNjtPBrwUuQ==" workbookSaltValue="ZSS9kr/zqqQ+20CMCHjWP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AL10" i="4"/>
  <c r="AL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<sst xmlns="http://schemas.openxmlformats.org/spreadsheetml/2006/main" count="236" uniqueCount="115">
  <si>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</si>
  <si>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</si>
  <si>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</si>
  <si>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</si>
  <si>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</si>
  <si>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</si>
  <si>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</si>
  <si>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</si>
  <si>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</si>
  <si>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</si>
  <si>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</si>
  <si>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</si>
  <si>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</si>
  <si>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</si>
  <si>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</si>
  <si>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</si>
  <si>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</si>
  <si>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</si>
  <si>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</si>
  <si>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</si>
  <si>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</si>
  <si>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</si>
  <si>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</si>
  <si>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</si>
  <si>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</si>
  <si>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</si>
  <si>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</si>
  <si>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</si>
  <si>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</si>
  <si>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</si>
  <si>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</si>
  <si>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</si>
  <si>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</si>
  <si>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</si>
  <si>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</si>
  <si>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</si>
  <si>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</si>
  <si>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</si>
  <si>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</si>
  <si>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</si>
  <si>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</si>
  <si>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</si>
  <si>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</si>
  <si>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</si>
  <si>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</si>
  <si>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</si>
  <si>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</si>
  <si>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</si>
  <si>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</si>
  <si>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</si>
  <si>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</si>
  <si>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</si>
  <si>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</si>
  <si>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</si>
  <si>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</si>
  <si>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</si>
  <si>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</si>
  <si>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</si>
  <si>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</si>
  <si>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</si>
  <si>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</si>
  <si>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</si>
  <si>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</si>
  <si>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</si>
  <si>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</si>
  <si>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</si>
  <si>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</si>
  <si>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</si>
  <si>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</si>
  <si>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</si>
  <si>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</si>
  <si>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</si>
  <si>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</si>
  <si>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</si>
  <si>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</si>
  <si>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</si>
  <si>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</si>
  <si>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</si>
  <si>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</si>
  <si>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</si>
  <si>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</si>
  <si>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</si>
  <si>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</si>
  <si>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</si>
  <si>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</si>
  <si>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</si>
  <si>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</si>
  <si>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</si>
  <si>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</si>
  <si>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</si>
  <si>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</si>
  <si>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</si>
  <si>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</si>
  <si>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</si>
  <si>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</si>
  <si>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</si>
  <si>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西尾市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</si>
  <si>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</si>
  <si>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</si>
  <si>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</si>
  <si>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</si>
  <si>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</si>
  <si>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</si>
  <si>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</si>
  <si>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</si>
  <si>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</si>
  <si>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</si>
  <si>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</si>
  <si>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</si>
  <si>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</si>
  <si>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</si>
  <si>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</si>
  <si>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①有形固定資産減価償却率は年々増加していますが、今年度が法適用５年度目であり、減価償却累計額が少ないため低い率となっていると考えられます。
②管渠老朽化率については、特定環境保全公共下水道事業が平成14年度から供用開始しており、事業開始から耐用年数（50年）が経過していないため計上されていません。
③管渠改善率については、今年度において、修繕、改良、更新した管渠はありません。</t>
    <phoneticPr fontId="4"/>
  </si>
  <si>
    <t>①経常収支比率は100％を若干下回っていますが、これは営業外収益に計上している赤字補てんの基準外繰入金について、決算時に当年度純利益がわずかとなるように精算しており、特別損益がある場合に調整しているためです。令和６年度については、人事異動による職員の賞与等引当金の戻し入れが特別利益に計上されています。
②累積欠損金比率は発生していないため０％ですが、これは一般会計からの基準外繰入金が多額であることが要因として考えられるので、使用料体系の改定などにより、さらなる経営改善が必要です。
③流動比率が前年度と比べて減少した理由は、一部、工事費の支払いが翌年度となり未払金が多く計上されたためです。
④企業債残高対事業規模比率について、令和５年度及び６年度は新規整備のための企業債借入を行い、企業債現在高が増加したため比率が増加しています。今後は償還が進むにつれて企業債残高対事業規模比率は減少していくと考えられます。
⑤経費回収率は前年度と同水準となっています。類似団体平均値、全国平均値を上回っていますが、100％を下回っているため使用料だけでは全ての経費を賄えていません。今後も収入の確保と経費の削減に努める必要があります。
⑥汚水処理原価は分流式下水道等に要する経費について、繰入基準額を全額繰入しているため、近年近似値となっています。
⑦施設利用率については、流域下水道に接続しているため、汚水処理場は有していません。
⑧水洗化率については、令和５年度の新規整備に伴い処理区域内人口が大幅に増加したことにより、一旦、水洗化率が減少しましたが、整備直後の一時的なものであり、令和６年度に新規接続され水洗化率は増加しましたので、今後も水洗化率は増加していくものと考えられます。</t>
    <rPh sb="13" eb="15">
      <t>ジャッカン</t>
    </rPh>
    <rPh sb="61" eb="63">
      <t>ネンド</t>
    </rPh>
    <rPh sb="256" eb="258">
      <t>ゲンショウ</t>
    </rPh>
    <rPh sb="260" eb="262">
      <t>リユウ</t>
    </rPh>
    <rPh sb="264" eb="266">
      <t>イチブ</t>
    </rPh>
    <rPh sb="267" eb="270">
      <t>コウジヒ</t>
    </rPh>
    <rPh sb="271" eb="273">
      <t>シハラ</t>
    </rPh>
    <rPh sb="275" eb="278">
      <t>ヨクネンド</t>
    </rPh>
    <rPh sb="281" eb="284">
      <t>ミバライキン</t>
    </rPh>
    <rPh sb="285" eb="286">
      <t>オオ</t>
    </rPh>
    <rPh sb="287" eb="289">
      <t>ケイジョウ</t>
    </rPh>
    <rPh sb="321" eb="322">
      <t>オヨ</t>
    </rPh>
    <rPh sb="324" eb="326">
      <t>ネンド</t>
    </rPh>
    <rPh sb="368" eb="370">
      <t>コンゴ</t>
    </rPh>
    <rPh sb="385" eb="386">
      <t>タイ</t>
    </rPh>
    <rPh sb="419" eb="422">
      <t>ドウスイジュン</t>
    </rPh>
    <rPh sb="540" eb="545">
      <t>クリイレキジュンガク</t>
    </rPh>
    <rPh sb="546" eb="548">
      <t>ゼンガク</t>
    </rPh>
    <rPh sb="548" eb="550">
      <t>クリイレ</t>
    </rPh>
    <rPh sb="557" eb="562">
      <t>キンネンキンジチ</t>
    </rPh>
    <rPh sb="624" eb="626">
      <t>レイワ</t>
    </rPh>
    <rPh sb="627" eb="629">
      <t>ネンド</t>
    </rPh>
    <rPh sb="658" eb="660">
      <t>イッタン</t>
    </rPh>
    <rPh sb="689" eb="691">
      <t>レイワ</t>
    </rPh>
    <rPh sb="692" eb="694">
      <t>ネンド</t>
    </rPh>
    <rPh sb="701" eb="705">
      <t>スイセンカリツ</t>
    </rPh>
    <rPh sb="706" eb="708">
      <t>ゾウカ</t>
    </rPh>
    <phoneticPr fontId="4"/>
  </si>
  <si>
    <t>平成23年度の１市３町合併により、総じて経営状況は悪化しましたが、平成24年度に高利の企業債を繰上償還し、低利に借換するなど経営改善に努めたことで、近年は改善傾向にあります。しかし、依然として平均値を下回る指標もあり、老朽化した管渠及び施設の大量更新期の到来や人口減少に伴う使用料収入の減少などにより、経営環境は厳しさを増すことが予想されます。
こうした中、市民や学識経験者で構成する西尾市上下水道事業審議会からの答申に沿った区域の整備や令和２年と令和４年に段階的な使用料改定を実施しました。また、将来にわたって下水道事業を持続的かつ安定的に経営することを目的として、令和２年４月に経営戦略を策定・公表しており、策定５年目の令和６年度に計画の達成状況を評価し改定を行ったところです。
今後も定期的な検証による使用料体系の適正化やストックマネジメントの推進にも注力し、さらなる経営の改善に努めていきます。</t>
    <rPh sb="321" eb="323">
      <t>タッセイ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</si>
</sst>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61-4BC7-BFC0-681A637618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861-4BC7-BFC0-681A637618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15-42D2-9AAA-2330C67AB5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F15-42D2-9AAA-2330C67AB5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89.5</c:v>
                </c:pt>
                <c:pt idx="1">
                  <c:v>90.19</c:v>
                </c:pt>
                <c:pt idx="2">
                  <c:v>91.03</c:v>
                </c:pt>
                <c:pt idx="3">
                  <c:v>85.21</c:v>
                </c:pt>
                <c:pt idx="4">
                  <c:v>87.72</c:v>
                </c:pt>
              </c:numCache>
            </c:numRef>
          </c:val>
          <c:extLst>
            <c:ext xmlns:c16="http://schemas.microsoft.com/office/drawing/2014/chart" uri="{C3380CC4-5D6E-409C-BE32-E72D297353CC}">
              <c16:uniqueId val="{00000000-07AD-4DF8-8F51-B5226792C4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7AD-4DF8-8F51-B5226792C4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101.31</c:v>
                </c:pt>
                <c:pt idx="1">
                  <c:v>100.12</c:v>
                </c:pt>
                <c:pt idx="2">
                  <c:v>100.12</c:v>
                </c:pt>
                <c:pt idx="3">
                  <c:v>99.46</c:v>
                </c:pt>
                <c:pt idx="4">
                  <c:v>99.99</c:v>
                </c:pt>
              </c:numCache>
            </c:numRef>
          </c:val>
          <c:extLst>
            <c:ext xmlns:c16="http://schemas.microsoft.com/office/drawing/2014/chart" uri="{C3380CC4-5D6E-409C-BE32-E72D297353CC}">
              <c16:uniqueId val="{00000000-4EC1-4856-9D5C-9BD2D780F1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4EC1-4856-9D5C-9BD2D780F1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2.57</c:v>
                </c:pt>
                <c:pt idx="1">
                  <c:v>5.09</c:v>
                </c:pt>
                <c:pt idx="2">
                  <c:v>7.47</c:v>
                </c:pt>
                <c:pt idx="3">
                  <c:v>8.86</c:v>
                </c:pt>
                <c:pt idx="4">
                  <c:v>10.8</c:v>
                </c:pt>
              </c:numCache>
            </c:numRef>
          </c:val>
          <c:extLst>
            <c:ext xmlns:c16="http://schemas.microsoft.com/office/drawing/2014/chart" uri="{C3380CC4-5D6E-409C-BE32-E72D297353CC}">
              <c16:uniqueId val="{00000000-F9C2-456F-8EF1-18133D01E2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9C2-456F-8EF1-18133D01E2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15-41D3-B5AC-451C89FC8B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015-41D3-B5AC-451C89FC8B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C2-4916-8271-6A9B44E08F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FC2-4916-8271-6A9B44E08F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25.8</c:v>
                </c:pt>
                <c:pt idx="1">
                  <c:v>37.18</c:v>
                </c:pt>
                <c:pt idx="2">
                  <c:v>46.3</c:v>
                </c:pt>
                <c:pt idx="3">
                  <c:v>71.959999999999994</c:v>
                </c:pt>
                <c:pt idx="4">
                  <c:v>62.31</c:v>
                </c:pt>
              </c:numCache>
            </c:numRef>
          </c:val>
          <c:extLst>
            <c:ext xmlns:c16="http://schemas.microsoft.com/office/drawing/2014/chart" uri="{C3380CC4-5D6E-409C-BE32-E72D297353CC}">
              <c16:uniqueId val="{00000000-2301-48DD-BCFC-927DEB6CEEC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301-48DD-BCFC-927DEB6CEEC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1491.84</c:v>
                </c:pt>
                <c:pt idx="1">
                  <c:v>1190.6500000000001</c:v>
                </c:pt>
                <c:pt idx="2">
                  <c:v>1087.92</c:v>
                </c:pt>
                <c:pt idx="3">
                  <c:v>1243.71</c:v>
                </c:pt>
                <c:pt idx="4">
                  <c:v>1328.89</c:v>
                </c:pt>
              </c:numCache>
            </c:numRef>
          </c:val>
          <c:extLst>
            <c:ext xmlns:c16="http://schemas.microsoft.com/office/drawing/2014/chart" uri="{C3380CC4-5D6E-409C-BE32-E72D297353CC}">
              <c16:uniqueId val="{00000000-2C66-4CFE-AC40-1CD40E8FDD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2C66-4CFE-AC40-1CD40E8FDD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65.040000000000006</c:v>
                </c:pt>
                <c:pt idx="1">
                  <c:v>76.83</c:v>
                </c:pt>
                <c:pt idx="2">
                  <c:v>83.1</c:v>
                </c:pt>
                <c:pt idx="3">
                  <c:v>84.21</c:v>
                </c:pt>
                <c:pt idx="4">
                  <c:v>84.68</c:v>
                </c:pt>
              </c:numCache>
            </c:numRef>
          </c:val>
          <c:extLst>
            <c:ext xmlns:c16="http://schemas.microsoft.com/office/drawing/2014/chart" uri="{C3380CC4-5D6E-409C-BE32-E72D297353CC}">
              <c16:uniqueId val="{00000000-E52E-47AF-9A26-DB3E0D6251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E52E-47AF-9A26-DB3E0D6251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150.94</c:v>
                </c:pt>
                <c:pt idx="4">
                  <c:v>151.12</c:v>
                </c:pt>
              </c:numCache>
            </c:numRef>
          </c:val>
          <c:extLst>
            <c:ext xmlns:c16="http://schemas.microsoft.com/office/drawing/2014/chart" uri="{C3380CC4-5D6E-409C-BE32-E72D297353CC}">
              <c16:uniqueId val="{00000000-A81C-43B8-A1DF-4425656288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81C-43B8-A1DF-4425656288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西尾市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169528</v>
      </c>
      <c r="AM8" s="41"/>
      <c r="AN8" s="41"/>
      <c r="AO8" s="41"/>
      <c r="AP8" s="41"/>
      <c r="AQ8" s="41"/>
      <c r="AR8" s="41"/>
      <c r="AS8" s="41"/>
      <c r="AT8" s="34">
        <f>データ!T6</f>
        <v>161.22</v>
      </c>
      <c r="AU8" s="34"/>
      <c r="AV8" s="34"/>
      <c r="AW8" s="34"/>
      <c r="AX8" s="34"/>
      <c r="AY8" s="34"/>
      <c r="AZ8" s="34"/>
      <c r="BA8" s="34"/>
      <c r="BB8" s="34">
        <f>データ!U6</f>
        <v>1051.53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63.17</v>
      </c>
      <c r="J10" s="34"/>
      <c r="K10" s="34"/>
      <c r="L10" s="34"/>
      <c r="M10" s="34"/>
      <c r="N10" s="34"/>
      <c r="O10" s="34"/>
      <c r="P10" s="34">
        <f>データ!P6</f>
        <v>2.2999999999999998</v>
      </c>
      <c r="Q10" s="34"/>
      <c r="R10" s="34"/>
      <c r="S10" s="34"/>
      <c r="T10" s="34"/>
      <c r="U10" s="34"/>
      <c r="V10" s="34"/>
      <c r="W10" s="34">
        <f>データ!Q6</f>
        <v>88.08</v>
      </c>
      <c r="X10" s="34"/>
      <c r="Y10" s="34"/>
      <c r="Z10" s="34"/>
      <c r="AA10" s="34"/>
      <c r="AB10" s="34"/>
      <c r="AC10" s="34"/>
      <c r="AD10" s="41">
        <f>データ!R6</f>
        <v>2090</v>
      </c>
      <c r="AE10" s="41"/>
      <c r="AF10" s="41"/>
      <c r="AG10" s="41"/>
      <c r="AH10" s="41"/>
      <c r="AI10" s="41"/>
      <c r="AJ10" s="41"/>
      <c r="AK10" s="2"/>
      <c r="AL10" s="41">
        <f>データ!V6</f>
        <v>3892</v>
      </c>
      <c r="AM10" s="41"/>
      <c r="AN10" s="41"/>
      <c r="AO10" s="41"/>
      <c r="AP10" s="41"/>
      <c r="AQ10" s="41"/>
      <c r="AR10" s="41"/>
      <c r="AS10" s="41"/>
      <c r="AT10" s="34">
        <f>データ!W6</f>
        <v>0.97</v>
      </c>
      <c r="AU10" s="34"/>
      <c r="AV10" s="34"/>
      <c r="AW10" s="34"/>
      <c r="AX10" s="34"/>
      <c r="AY10" s="34"/>
      <c r="AZ10" s="34"/>
      <c r="BA10" s="34"/>
      <c r="BB10" s="34">
        <f>データ!X6</f>
        <v>4012.37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H7SaQoZc4MuUGNvjqRsicrb294mNOFJMcOpIMkavNqs/Lh4EtZ32LyAZo4o7NIngAqdwbbLaLV/AYAkEe2Baw==" saltValue="uxzpQQcsrzNlQ6tmeaQQ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232131</v>
      </c>
      <c r="D6" s="19">
        <f t="shared" si="3"/>
        <v>46</v>
      </c>
      <c r="E6" s="19">
        <f t="shared" si="3"/>
        <v>17</v>
      </c>
      <c r="F6" s="19">
        <f t="shared" si="3"/>
        <v>4</v>
      </c>
      <c r="G6" s="19">
        <f t="shared" si="3"/>
        <v>0</v>
      </c>
      <c r="H6" s="19" t="str">
        <f t="shared" si="3"/>
        <v>愛知県　西尾市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63.17</v>
      </c>
      <c r="P6" s="20">
        <f t="shared" si="3"/>
        <v>2.2999999999999998</v>
      </c>
      <c r="Q6" s="20">
        <f t="shared" si="3"/>
        <v>88.08</v>
      </c>
      <c r="R6" s="20">
        <f t="shared" si="3"/>
        <v>2090</v>
      </c>
      <c r="S6" s="20">
        <f t="shared" si="3"/>
        <v>169528</v>
      </c>
      <c r="T6" s="20">
        <f t="shared" si="3"/>
        <v>161.22</v>
      </c>
      <c r="U6" s="20">
        <f t="shared" si="3"/>
        <v>1051.53</v>
      </c>
      <c r="V6" s="20">
        <f t="shared" si="3"/>
        <v>3892</v>
      </c>
      <c r="W6" s="20">
        <f t="shared" si="3"/>
        <v>0.97</v>
      </c>
      <c r="X6" s="20">
        <f t="shared" si="3"/>
        <v>4012.37</v>
      </c>
      <c r="Y6" s="21">
        <f>IF(Y7="",NA(),Y7)</f>
        <v>101.31</v>
      </c>
      <c r="Z6" s="21">
        <f t="shared" ref="Z6:AH6" si="4">IF(Z7="",NA(),Z7)</f>
        <v>100.12</v>
      </c>
      <c r="AA6" s="21">
        <f t="shared" si="4"/>
        <v>100.12</v>
      </c>
      <c r="AB6" s="21">
        <f t="shared" si="4"/>
        <v>99.46</v>
      </c>
      <c r="AC6" s="21">
        <f t="shared" si="4"/>
        <v>99.99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25.8</v>
      </c>
      <c r="AV6" s="21">
        <f t="shared" ref="AV6:BD6" si="6">IF(AV7="",NA(),AV7)</f>
        <v>37.18</v>
      </c>
      <c r="AW6" s="21">
        <f t="shared" si="6"/>
        <v>46.3</v>
      </c>
      <c r="AX6" s="21">
        <f t="shared" si="6"/>
        <v>71.959999999999994</v>
      </c>
      <c r="AY6" s="21">
        <f t="shared" si="6"/>
        <v>62.31</v>
      </c>
      <c r="AZ6" s="21">
        <f t="shared" si="6"/>
        <v>44.24</v>
      </c>
      <c r="BA6" s="21">
        <f t="shared" si="6"/>
        <v>43.07</v>
      </c>
      <c r="BB6" s="21">
        <f t="shared" si="6"/>
        <v>45.42</v>
      </c>
      <c r="BC6" s="21">
        <f t="shared" si="6"/>
        <v>50.63</v>
      </c>
      <c r="BD6" s="21">
        <f t="shared" si="6"/>
        <v>53.28</v>
      </c>
      <c r="BE6" s="20" t="str">
        <f>IF(BE7="","",IF(BE7="-","【-】","【"&amp;SUBSTITUTE(TEXT(BE7,"#,##0.00"),"-","△")&amp;"】"))</f>
        <v>【50.90】</v>
      </c>
      <c r="BF6" s="21">
        <f>IF(BF7="",NA(),BF7)</f>
        <v>1491.84</v>
      </c>
      <c r="BG6" s="21">
        <f t="shared" ref="BG6:BO6" si="7">IF(BG7="",NA(),BG7)</f>
        <v>1190.6500000000001</v>
      </c>
      <c r="BH6" s="21">
        <f t="shared" si="7"/>
        <v>1087.92</v>
      </c>
      <c r="BI6" s="21">
        <f t="shared" si="7"/>
        <v>1243.71</v>
      </c>
      <c r="BJ6" s="21">
        <f t="shared" si="7"/>
        <v>1328.89</v>
      </c>
      <c r="BK6" s="21">
        <f t="shared" si="7"/>
        <v>1258.43</v>
      </c>
      <c r="BL6" s="21">
        <f t="shared" si="7"/>
        <v>1163.75</v>
      </c>
      <c r="BM6" s="21">
        <f t="shared" si="7"/>
        <v>1195.47</v>
      </c>
      <c r="BN6" s="21">
        <f t="shared" si="7"/>
        <v>1168.69</v>
      </c>
      <c r="BO6" s="21">
        <f t="shared" si="7"/>
        <v>1142.44</v>
      </c>
      <c r="BP6" s="20" t="str">
        <f>IF(BP7="","",IF(BP7="-","【-】","【"&amp;SUBSTITUTE(TEXT(BP7,"#,##0.00"),"-","△")&amp;"】"))</f>
        <v>【1,099.15】</v>
      </c>
      <c r="BQ6" s="21">
        <f>IF(BQ7="",NA(),BQ7)</f>
        <v>65.040000000000006</v>
      </c>
      <c r="BR6" s="21">
        <f t="shared" ref="BR6:BZ6" si="8">IF(BR7="",NA(),BR7)</f>
        <v>76.83</v>
      </c>
      <c r="BS6" s="21">
        <f t="shared" si="8"/>
        <v>83.1</v>
      </c>
      <c r="BT6" s="21">
        <f t="shared" si="8"/>
        <v>84.21</v>
      </c>
      <c r="BU6" s="21">
        <f t="shared" si="8"/>
        <v>84.68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150.94</v>
      </c>
      <c r="CF6" s="21">
        <f t="shared" si="9"/>
        <v>151.12</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89.5</v>
      </c>
      <c r="CY6" s="21">
        <f t="shared" ref="CY6:DG6" si="11">IF(CY7="",NA(),CY7)</f>
        <v>90.19</v>
      </c>
      <c r="CZ6" s="21">
        <f t="shared" si="11"/>
        <v>91.03</v>
      </c>
      <c r="DA6" s="21">
        <f t="shared" si="11"/>
        <v>85.21</v>
      </c>
      <c r="DB6" s="21">
        <f t="shared" si="11"/>
        <v>87.72</v>
      </c>
      <c r="DC6" s="21">
        <f t="shared" si="11"/>
        <v>84.19</v>
      </c>
      <c r="DD6" s="21">
        <f t="shared" si="11"/>
        <v>84.34</v>
      </c>
      <c r="DE6" s="21">
        <f t="shared" si="11"/>
        <v>84.34</v>
      </c>
      <c r="DF6" s="21">
        <f t="shared" si="11"/>
        <v>84.73</v>
      </c>
      <c r="DG6" s="21">
        <f t="shared" si="11"/>
        <v>84.21</v>
      </c>
      <c r="DH6" s="20" t="str">
        <f>IF(DH7="","",IF(DH7="-","【-】","【"&amp;SUBSTITUTE(TEXT(DH7,"#,##0.00"),"-","△")&amp;"】"))</f>
        <v>【86.31】</v>
      </c>
      <c r="DI6" s="21">
        <f>IF(DI7="",NA(),DI7)</f>
        <v>2.57</v>
      </c>
      <c r="DJ6" s="21">
        <f t="shared" ref="DJ6:DR6" si="12">IF(DJ7="",NA(),DJ7)</f>
        <v>5.09</v>
      </c>
      <c r="DK6" s="21">
        <f t="shared" si="12"/>
        <v>7.47</v>
      </c>
      <c r="DL6" s="21">
        <f t="shared" si="12"/>
        <v>8.86</v>
      </c>
      <c r="DM6" s="21">
        <f t="shared" si="12"/>
        <v>10.8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232131</v>
      </c>
      <c r="D7" s="23">
        <v>46</v>
      </c>
      <c r="E7" s="23">
        <v>17</v>
      </c>
      <c r="F7" s="23">
        <v>4</v>
      </c>
      <c r="G7" s="23">
        <v>0</v>
      </c>
      <c r="H7" s="23" t="s">
        <v>96</v>
      </c>
      <c r="I7" s="23" t="s">
        <v>97</v>
      </c>
      <c r="J7" s="23" t="s">
        <v>98</v>
      </c>
      <c r="K7" s="23" t="s">
        <v>99</v>
      </c>
      <c r="L7" s="23" t="s">
        <v>100</v>
      </c>
      <c r="M7" s="23" t="s">
        <v>101</v>
      </c>
      <c r="N7" s="24" t="s">
        <v>102</v>
      </c>
      <c r="O7" s="24">
        <v>63.17</v>
      </c>
      <c r="P7" s="24">
        <v>2.2999999999999998</v>
      </c>
      <c r="Q7" s="24">
        <v>88.08</v>
      </c>
      <c r="R7" s="24">
        <v>2090</v>
      </c>
      <c r="S7" s="24">
        <v>169528</v>
      </c>
      <c r="T7" s="24">
        <v>161.22</v>
      </c>
      <c r="U7" s="24">
        <v>1051.53</v>
      </c>
      <c r="V7" s="24">
        <v>3892</v>
      </c>
      <c r="W7" s="24">
        <v>0.97</v>
      </c>
      <c r="X7" s="24">
        <v>4012.37</v>
      </c>
      <c r="Y7" s="24">
        <v>101.31</v>
      </c>
      <c r="Z7" s="24">
        <v>100.12</v>
      </c>
      <c r="AA7" s="24">
        <v>100.12</v>
      </c>
      <c r="AB7" s="24">
        <v>99.46</v>
      </c>
      <c r="AC7" s="24">
        <v>99.99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25.8</v>
      </c>
      <c r="AV7" s="24">
        <v>37.18</v>
      </c>
      <c r="AW7" s="24">
        <v>46.3</v>
      </c>
      <c r="AX7" s="24">
        <v>71.959999999999994</v>
      </c>
      <c r="AY7" s="24">
        <v>62.31</v>
      </c>
      <c r="AZ7" s="24">
        <v>44.24</v>
      </c>
      <c r="BA7" s="24">
        <v>43.07</v>
      </c>
      <c r="BB7" s="24">
        <v>45.42</v>
      </c>
      <c r="BC7" s="24">
        <v>50.63</v>
      </c>
      <c r="BD7" s="24">
        <v>53.28</v>
      </c>
      <c r="BE7" s="24">
        <v>50.9</v>
      </c>
      <c r="BF7" s="24">
        <v>1491.84</v>
      </c>
      <c r="BG7" s="24">
        <v>1190.6500000000001</v>
      </c>
      <c r="BH7" s="24">
        <v>1087.92</v>
      </c>
      <c r="BI7" s="24">
        <v>1243.71</v>
      </c>
      <c r="BJ7" s="24">
        <v>1328.89</v>
      </c>
      <c r="BK7" s="24">
        <v>1258.43</v>
      </c>
      <c r="BL7" s="24">
        <v>1163.75</v>
      </c>
      <c r="BM7" s="24">
        <v>1195.47</v>
      </c>
      <c r="BN7" s="24">
        <v>1168.69</v>
      </c>
      <c r="BO7" s="24">
        <v>1142.44</v>
      </c>
      <c r="BP7" s="24">
        <v>1099.1500000000001</v>
      </c>
      <c r="BQ7" s="24">
        <v>65.040000000000006</v>
      </c>
      <c r="BR7" s="24">
        <v>76.83</v>
      </c>
      <c r="BS7" s="24">
        <v>83.1</v>
      </c>
      <c r="BT7" s="24">
        <v>84.21</v>
      </c>
      <c r="BU7" s="24">
        <v>84.68</v>
      </c>
      <c r="BV7" s="24">
        <v>73.36</v>
      </c>
      <c r="BW7" s="24">
        <v>72.599999999999994</v>
      </c>
      <c r="BX7" s="24">
        <v>69.430000000000007</v>
      </c>
      <c r="BY7" s="24">
        <v>70.709999999999994</v>
      </c>
      <c r="BZ7" s="24">
        <v>66.63</v>
      </c>
      <c r="CA7" s="24">
        <v>72.92</v>
      </c>
      <c r="CB7" s="24">
        <v>150</v>
      </c>
      <c r="CC7" s="24">
        <v>150</v>
      </c>
      <c r="CD7" s="24">
        <v>150</v>
      </c>
      <c r="CE7" s="24">
        <v>150.94</v>
      </c>
      <c r="CF7" s="24">
        <v>151.12</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89.5</v>
      </c>
      <c r="CY7" s="24">
        <v>90.19</v>
      </c>
      <c r="CZ7" s="24">
        <v>91.03</v>
      </c>
      <c r="DA7" s="24">
        <v>85.21</v>
      </c>
      <c r="DB7" s="24">
        <v>87.72</v>
      </c>
      <c r="DC7" s="24">
        <v>84.19</v>
      </c>
      <c r="DD7" s="24">
        <v>84.34</v>
      </c>
      <c r="DE7" s="24">
        <v>84.34</v>
      </c>
      <c r="DF7" s="24">
        <v>84.73</v>
      </c>
      <c r="DG7" s="24">
        <v>84.21</v>
      </c>
      <c r="DH7" s="24">
        <v>86.31</v>
      </c>
      <c r="DI7" s="24">
        <v>2.57</v>
      </c>
      <c r="DJ7" s="24">
        <v>5.09</v>
      </c>
      <c r="DK7" s="24">
        <v>7.47</v>
      </c>
      <c r="DL7" s="24">
        <v>8.86</v>
      </c>
      <c r="DM7" s="24">
        <v>10.8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2026-02-17T02:01:30Z</cp:lastPrinted>
  <dcterms:created xsi:type="dcterms:W3CDTF">2025-12-23T06:12:02Z</dcterms:created>
  <dcterms:modified xsi:type="dcterms:W3CDTF">2026-02-18T01:46:37Z</dcterms:modified>
  <cp:category/>
</cp:coreProperties>
</file>