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4_特定環境保全公共下水道\"/>
    </mc:Choice>
  </mc:AlternateContent>
  <xr:revisionPtr revIDLastSave="0" documentId="13_ncr:1_{BCA3E1B0-6CF9-4F5D-9236-8EC3A5AA93E8}" xr6:coauthVersionLast="47" xr6:coauthVersionMax="47" xr10:uidLastSave="{00000000-0000-0000-0000-000000000000}"/>
  <workbookProtection workbookAlgorithmName="SHA-512" workbookHashValue="sQt6VJK1WKMurWWs+SxXYGHlWSPklQRfnRZzz4F5wodSzWaZRv6fiQntMOYK9IOXRifhrMOWlzpuOHHRh6/TJg==" workbookSaltValue="opzWCo2qWL3vX1zeIRWveA==" workbookSpinCount="100000" lockStructure="1"/>
  <bookViews>
    <workbookView xWindow="-110" yWindow="-110" windowWidth="22780" windowHeight="145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I10" i="4"/>
  <c r="AL8"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<sst xmlns="http://schemas.openxmlformats.org/spreadsheetml/2006/main" count="236" uniqueCount="116">
  <si>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</si>
  <si>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</si>
  <si>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</si>
  <si>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</si>
  <si>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</si>
  <si>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</si>
  <si>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</si>
  <si>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</si>
  <si>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</si>
  <si>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</si>
  <si>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</si>
  <si>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</si>
  <si>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</si>
  <si>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</si>
  <si>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</si>
  <si>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</si>
  <si>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</si>
  <si>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</si>
  <si>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</si>
  <si>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</si>
  <si>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</si>
  <si>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</si>
  <si>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</si>
  <si>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</si>
  <si>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</si>
  <si>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</si>
  <si>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</si>
  <si>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</si>
  <si>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</si>
  <si>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</si>
  <si>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</si>
  <si>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</si>
  <si>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</si>
  <si>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</si>
  <si>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</si>
  <si>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</si>
  <si>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</si>
  <si>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</si>
  <si>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</si>
  <si>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</si>
  <si>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</si>
  <si>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</si>
  <si>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</si>
  <si>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</si>
  <si>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</si>
  <si>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</si>
  <si>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</si>
  <si>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</si>
  <si>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</si>
  <si>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</si>
  <si>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</si>
  <si>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</si>
  <si>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</si>
  <si>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</si>
  <si>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</si>
  <si>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</si>
  <si>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</si>
  <si>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</si>
  <si>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</si>
  <si>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</si>
  <si>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</si>
  <si>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</si>
  <si>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</si>
  <si>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</si>
  <si>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</si>
  <si>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</si>
  <si>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</si>
  <si>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</si>
  <si>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</si>
  <si>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</si>
  <si>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</si>
  <si>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</si>
  <si>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</si>
  <si>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</si>
  <si>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</si>
  <si>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</si>
  <si>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</si>
  <si>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</si>
  <si>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</si>
  <si>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</si>
  <si>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</si>
  <si>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</si>
  <si>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</si>
  <si>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</si>
  <si>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</si>
  <si>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</si>
  <si>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</si>
  <si>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</si>
  <si>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</si>
  <si>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</si>
  <si>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</si>
  <si>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</si>
  <si>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</si>
  <si>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</si>
  <si>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</si>
  <si>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</si>
  <si>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蒲郡市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</si>
  <si>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</si>
  <si>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</si>
  <si>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</si>
  <si>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</si>
  <si>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</si>
  <si>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</si>
  <si>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</si>
  <si>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</si>
  <si>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</si>
  <si>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</si>
  <si>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</si>
  <si>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</si>
  <si>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</si>
  <si>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</si>
  <si>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</si>
  <si>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</si>
  <si>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①平成８年度に管渠整備が完了した事業で新規取得の固定資産はないが、供用開始から３０年でかつ、法適用から６年しか経過していないので、減価償却累計額が毎年同程度増加する。
②管渠整備の終了が平成８年度のため、耐用年数を経過した管渠はない。
③管渠整備の終了が平成８年度のため、耐用年数を経過した管渠もなく、更新工事がない。</t>
    <phoneticPr fontId="4"/>
  </si>
  <si>
    <t>①経常損益は16,665千円の経常利益で、総収益、総費用について前年度比はほぼ横ばいであったため、経常収支比率についてもほぼ横ばいであった。
②令和１年度から法適用してから毎年純利益となっている。
③預金が前年度比1,516千円増加したが、企業債の償還金が5,244千円減少となり、結果的に流動負債の比率の減少幅の方が大きく流動比率が100％を超えている。
④企業債現在高は、平成８年度に管渠整備が完了した事業のため、新規借入はなく年々減少傾向にある。
⑤経費回収率は、新型コロナウイルス感染症の影響が緩和され、下水道使用料も増加傾向であったが、観光業の回復も落ち着いたため、経費回収率については９％の減少となっている。
⑥新型コロナウイルス感染症の影響が緩和されてきたことから、年間有収水量は年々回復基調となっているが、新型コロナウイルス感染症の影響前の数値には戻っておらず、汚水処理原価が高い水準となっている。
⑧温泉街を中心としたごく狭い区域であり、新型コロナウイルス感染症の影響や処理区域内の人口減少の影響を受けやすいため、減少もしくは横ばい傾向にある。</t>
    <rPh sb="251" eb="253">
      <t>カンワ</t>
    </rPh>
    <rPh sb="256" eb="259">
      <t>ゲスイドウ</t>
    </rPh>
    <rPh sb="259" eb="262">
      <t>シヨウリョウ</t>
    </rPh>
    <rPh sb="263" eb="265">
      <t>ゾウカ</t>
    </rPh>
    <rPh sb="265" eb="267">
      <t>ケイコウ</t>
    </rPh>
    <rPh sb="273" eb="275">
      <t>カンコウ</t>
    </rPh>
    <rPh sb="275" eb="276">
      <t>ギョウ</t>
    </rPh>
    <rPh sb="277" eb="279">
      <t>カイフク</t>
    </rPh>
    <rPh sb="280" eb="281">
      <t>オ</t>
    </rPh>
    <rPh sb="282" eb="283">
      <t>ツ</t>
    </rPh>
    <rPh sb="301" eb="303">
      <t>ゲンショウ</t>
    </rPh>
    <phoneticPr fontId="4"/>
  </si>
  <si>
    <t>　温泉街を対象としたごく狭い区域であり、大口利用者である観光業の状況により使用料収入が変動する。新型コロナウイルスの５類移行による観光業の回復傾向も落ち着き、下水道使用料はやや減少した。
　管渠の耐用年数は経過していないものの、今後、老朽化に伴う更新等の経費がかかることが想定されるため、適正な維持管理・更新を行う必要がある。</t>
    <rPh sb="74" eb="75">
      <t>オ</t>
    </rPh>
    <rPh sb="76" eb="77">
      <t>ツ</t>
    </rPh>
    <rPh sb="88" eb="90">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</si>
</sst>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E61-4DD7-97EC-B18A3F04EF1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0.17</c:v>
                </c:pt>
                <c:pt idx="4">
                  <c:v>0.27</c:v>
                </c:pt>
              </c:numCache>
            </c:numRef>
          </c:val>
          <c:smooth val="0"/>
          <c:extLst>
            <c:ext xmlns:c16="http://schemas.microsoft.com/office/drawing/2014/chart" uri="{C3380CC4-5D6E-409C-BE32-E72D297353CC}">
              <c16:uniqueId val="{00000001-4E61-4DD7-97EC-B18A3F04EF1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C83-4321-A748-694388CF28E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45.6</c:v>
                </c:pt>
                <c:pt idx="4">
                  <c:v>44.79</c:v>
                </c:pt>
              </c:numCache>
            </c:numRef>
          </c:val>
          <c:smooth val="0"/>
          <c:extLst>
            <c:ext xmlns:c16="http://schemas.microsoft.com/office/drawing/2014/chart" uri="{C3380CC4-5D6E-409C-BE32-E72D297353CC}">
              <c16:uniqueId val="{00000001-AC83-4321-A748-694388CF28E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76.900000000000006</c:v>
                </c:pt>
                <c:pt idx="1">
                  <c:v>78.150000000000006</c:v>
                </c:pt>
                <c:pt idx="2">
                  <c:v>80.84</c:v>
                </c:pt>
                <c:pt idx="3">
                  <c:v>80.75</c:v>
                </c:pt>
                <c:pt idx="4">
                  <c:v>79.349999999999994</c:v>
                </c:pt>
              </c:numCache>
            </c:numRef>
          </c:val>
          <c:extLst>
            <c:ext xmlns:c16="http://schemas.microsoft.com/office/drawing/2014/chart" uri="{C3380CC4-5D6E-409C-BE32-E72D297353CC}">
              <c16:uniqueId val="{00000000-C266-4732-A91A-FE407FF56FA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88.66</c:v>
                </c:pt>
                <c:pt idx="4">
                  <c:v>88.68</c:v>
                </c:pt>
              </c:numCache>
            </c:numRef>
          </c:val>
          <c:smooth val="0"/>
          <c:extLst>
            <c:ext xmlns:c16="http://schemas.microsoft.com/office/drawing/2014/chart" uri="{C3380CC4-5D6E-409C-BE32-E72D297353CC}">
              <c16:uniqueId val="{00000001-C266-4732-A91A-FE407FF56FA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103.58</c:v>
                </c:pt>
                <c:pt idx="1">
                  <c:v>156.88</c:v>
                </c:pt>
                <c:pt idx="2">
                  <c:v>150.19</c:v>
                </c:pt>
                <c:pt idx="3">
                  <c:v>150.97999999999999</c:v>
                </c:pt>
                <c:pt idx="4">
                  <c:v>147.86000000000001</c:v>
                </c:pt>
              </c:numCache>
            </c:numRef>
          </c:val>
          <c:extLst>
            <c:ext xmlns:c16="http://schemas.microsoft.com/office/drawing/2014/chart" uri="{C3380CC4-5D6E-409C-BE32-E72D297353CC}">
              <c16:uniqueId val="{00000000-1A7B-4923-9660-7B65EE81388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102.68</c:v>
                </c:pt>
                <c:pt idx="4">
                  <c:v>103.79</c:v>
                </c:pt>
              </c:numCache>
            </c:numRef>
          </c:val>
          <c:smooth val="0"/>
          <c:extLst>
            <c:ext xmlns:c16="http://schemas.microsoft.com/office/drawing/2014/chart" uri="{C3380CC4-5D6E-409C-BE32-E72D297353CC}">
              <c16:uniqueId val="{00000001-1A7B-4923-9660-7B65EE81388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7.12</c:v>
                </c:pt>
                <c:pt idx="1">
                  <c:v>10.66</c:v>
                </c:pt>
                <c:pt idx="2">
                  <c:v>14.2</c:v>
                </c:pt>
                <c:pt idx="3">
                  <c:v>17.739999999999998</c:v>
                </c:pt>
                <c:pt idx="4">
                  <c:v>21.28</c:v>
                </c:pt>
              </c:numCache>
            </c:numRef>
          </c:val>
          <c:extLst>
            <c:ext xmlns:c16="http://schemas.microsoft.com/office/drawing/2014/chart" uri="{C3380CC4-5D6E-409C-BE32-E72D297353CC}">
              <c16:uniqueId val="{00000000-D334-4F3C-8520-5FED4085C64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33.159999999999997</c:v>
                </c:pt>
                <c:pt idx="4">
                  <c:v>34.590000000000003</c:v>
                </c:pt>
              </c:numCache>
            </c:numRef>
          </c:val>
          <c:smooth val="0"/>
          <c:extLst>
            <c:ext xmlns:c16="http://schemas.microsoft.com/office/drawing/2014/chart" uri="{C3380CC4-5D6E-409C-BE32-E72D297353CC}">
              <c16:uniqueId val="{00000001-D334-4F3C-8520-5FED4085C64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2DC-4956-986A-50C5F511FC4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0.12</c:v>
                </c:pt>
                <c:pt idx="4">
                  <c:v>0.1</c:v>
                </c:pt>
              </c:numCache>
            </c:numRef>
          </c:val>
          <c:smooth val="0"/>
          <c:extLst>
            <c:ext xmlns:c16="http://schemas.microsoft.com/office/drawing/2014/chart" uri="{C3380CC4-5D6E-409C-BE32-E72D297353CC}">
              <c16:uniqueId val="{00000001-02DC-4956-986A-50C5F511FC4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513-4DA3-934F-177B6CB007D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58.68</c:v>
                </c:pt>
                <c:pt idx="4">
                  <c:v>53.87</c:v>
                </c:pt>
              </c:numCache>
            </c:numRef>
          </c:val>
          <c:smooth val="0"/>
          <c:extLst>
            <c:ext xmlns:c16="http://schemas.microsoft.com/office/drawing/2014/chart" uri="{C3380CC4-5D6E-409C-BE32-E72D297353CC}">
              <c16:uniqueId val="{00000001-F513-4DA3-934F-177B6CB007D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92.07</c:v>
                </c:pt>
                <c:pt idx="1">
                  <c:v>123.3</c:v>
                </c:pt>
                <c:pt idx="2">
                  <c:v>197.75</c:v>
                </c:pt>
                <c:pt idx="3">
                  <c:v>240.67</c:v>
                </c:pt>
                <c:pt idx="4">
                  <c:v>432.88</c:v>
                </c:pt>
              </c:numCache>
            </c:numRef>
          </c:val>
          <c:extLst>
            <c:ext xmlns:c16="http://schemas.microsoft.com/office/drawing/2014/chart" uri="{C3380CC4-5D6E-409C-BE32-E72D297353CC}">
              <c16:uniqueId val="{00000000-0092-40A2-AA5F-BABADD4BD40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45.01</c:v>
                </c:pt>
                <c:pt idx="4">
                  <c:v>46.37</c:v>
                </c:pt>
              </c:numCache>
            </c:numRef>
          </c:val>
          <c:smooth val="0"/>
          <c:extLst>
            <c:ext xmlns:c16="http://schemas.microsoft.com/office/drawing/2014/chart" uri="{C3380CC4-5D6E-409C-BE32-E72D297353CC}">
              <c16:uniqueId val="{00000001-0092-40A2-AA5F-BABADD4BD40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133.97</c:v>
                </c:pt>
                <c:pt idx="1">
                  <c:v>150.08000000000001</c:v>
                </c:pt>
                <c:pt idx="2">
                  <c:v>78.28</c:v>
                </c:pt>
                <c:pt idx="3">
                  <c:v>36.79</c:v>
                </c:pt>
                <c:pt idx="4">
                  <c:v>11.82</c:v>
                </c:pt>
              </c:numCache>
            </c:numRef>
          </c:val>
          <c:extLst>
            <c:ext xmlns:c16="http://schemas.microsoft.com/office/drawing/2014/chart" uri="{C3380CC4-5D6E-409C-BE32-E72D297353CC}">
              <c16:uniqueId val="{00000000-37A6-402F-89B3-8001508575B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1141.98</c:v>
                </c:pt>
                <c:pt idx="4">
                  <c:v>1062.58</c:v>
                </c:pt>
              </c:numCache>
            </c:numRef>
          </c:val>
          <c:smooth val="0"/>
          <c:extLst>
            <c:ext xmlns:c16="http://schemas.microsoft.com/office/drawing/2014/chart" uri="{C3380CC4-5D6E-409C-BE32-E72D297353CC}">
              <c16:uniqueId val="{00000001-37A6-402F-89B3-8001508575B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113.54</c:v>
                </c:pt>
                <c:pt idx="1">
                  <c:v>129.61000000000001</c:v>
                </c:pt>
                <c:pt idx="2">
                  <c:v>127.22</c:v>
                </c:pt>
                <c:pt idx="3">
                  <c:v>130.85</c:v>
                </c:pt>
                <c:pt idx="4">
                  <c:v>121.8</c:v>
                </c:pt>
              </c:numCache>
            </c:numRef>
          </c:val>
          <c:extLst>
            <c:ext xmlns:c16="http://schemas.microsoft.com/office/drawing/2014/chart" uri="{C3380CC4-5D6E-409C-BE32-E72D297353CC}">
              <c16:uniqueId val="{00000000-DCEF-4F64-849F-3D2566481C5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82.27</c:v>
                </c:pt>
                <c:pt idx="4">
                  <c:v>80.36</c:v>
                </c:pt>
              </c:numCache>
            </c:numRef>
          </c:val>
          <c:smooth val="0"/>
          <c:extLst>
            <c:ext xmlns:c16="http://schemas.microsoft.com/office/drawing/2014/chart" uri="{C3380CC4-5D6E-409C-BE32-E72D297353CC}">
              <c16:uniqueId val="{00000001-DCEF-4F64-849F-3D2566481C5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168.73</c:v>
                </c:pt>
                <c:pt idx="1">
                  <c:v>149.87</c:v>
                </c:pt>
                <c:pt idx="2">
                  <c:v>154.04</c:v>
                </c:pt>
                <c:pt idx="3">
                  <c:v>150.43</c:v>
                </c:pt>
                <c:pt idx="4">
                  <c:v>163.38</c:v>
                </c:pt>
              </c:numCache>
            </c:numRef>
          </c:val>
          <c:extLst>
            <c:ext xmlns:c16="http://schemas.microsoft.com/office/drawing/2014/chart" uri="{C3380CC4-5D6E-409C-BE32-E72D297353CC}">
              <c16:uniqueId val="{00000000-9C47-468D-A83A-AB0FABABCE9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194.42</c:v>
                </c:pt>
                <c:pt idx="4">
                  <c:v>201.33</c:v>
                </c:pt>
              </c:numCache>
            </c:numRef>
          </c:val>
          <c:smooth val="0"/>
          <c:extLst>
            <c:ext xmlns:c16="http://schemas.microsoft.com/office/drawing/2014/chart" uri="{C3380CC4-5D6E-409C-BE32-E72D297353CC}">
              <c16:uniqueId val="{00000001-9C47-468D-A83A-AB0FABABCE9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愛知県　蒲郡市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特定環境保全公共下水道</v>
      </c>
      <c r="Q8" s="34"/>
      <c r="R8" s="34"/>
      <c r="S8" s="34"/>
      <c r="T8" s="34"/>
      <c r="U8" s="34"/>
      <c r="V8" s="34"/>
      <c r="W8" s="34" t="str">
        <f>データ!L6</f>
        <v>D1</v>
      </c>
      <c r="X8" s="34"/>
      <c r="Y8" s="34"/>
      <c r="Z8" s="34"/>
      <c r="AA8" s="34"/>
      <c r="AB8" s="34"/>
      <c r="AC8" s="34"/>
      <c r="AD8" s="35" t="str">
        <f>データ!$M$6</f>
        <v>非設置</v>
      </c>
      <c r="AE8" s="35"/>
      <c r="AF8" s="35"/>
      <c r="AG8" s="35"/>
      <c r="AH8" s="35"/>
      <c r="AI8" s="35"/>
      <c r="AJ8" s="35"/>
      <c r="AK8" s="3"/>
      <c r="AL8" s="36">
        <f>データ!S6</f>
        <v>77535</v>
      </c>
      <c r="AM8" s="36"/>
      <c r="AN8" s="36"/>
      <c r="AO8" s="36"/>
      <c r="AP8" s="36"/>
      <c r="AQ8" s="36"/>
      <c r="AR8" s="36"/>
      <c r="AS8" s="36"/>
      <c r="AT8" s="37">
        <f>データ!T6</f>
        <v>56.96</v>
      </c>
      <c r="AU8" s="37"/>
      <c r="AV8" s="37"/>
      <c r="AW8" s="37"/>
      <c r="AX8" s="37"/>
      <c r="AY8" s="37"/>
      <c r="AZ8" s="37"/>
      <c r="BA8" s="37"/>
      <c r="BB8" s="37">
        <f>データ!U6</f>
        <v>1361.22</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97.15</v>
      </c>
      <c r="J10" s="37"/>
      <c r="K10" s="37"/>
      <c r="L10" s="37"/>
      <c r="M10" s="37"/>
      <c r="N10" s="37"/>
      <c r="O10" s="37"/>
      <c r="P10" s="37">
        <f>データ!P6</f>
        <v>0.32</v>
      </c>
      <c r="Q10" s="37"/>
      <c r="R10" s="37"/>
      <c r="S10" s="37"/>
      <c r="T10" s="37"/>
      <c r="U10" s="37"/>
      <c r="V10" s="37"/>
      <c r="W10" s="37">
        <f>データ!Q6</f>
        <v>80.599999999999994</v>
      </c>
      <c r="X10" s="37"/>
      <c r="Y10" s="37"/>
      <c r="Z10" s="37"/>
      <c r="AA10" s="37"/>
      <c r="AB10" s="37"/>
      <c r="AC10" s="37"/>
      <c r="AD10" s="36">
        <f>データ!R6</f>
        <v>2299</v>
      </c>
      <c r="AE10" s="36"/>
      <c r="AF10" s="36"/>
      <c r="AG10" s="36"/>
      <c r="AH10" s="36"/>
      <c r="AI10" s="36"/>
      <c r="AJ10" s="36"/>
      <c r="AK10" s="2"/>
      <c r="AL10" s="36">
        <f>データ!V6</f>
        <v>247</v>
      </c>
      <c r="AM10" s="36"/>
      <c r="AN10" s="36"/>
      <c r="AO10" s="36"/>
      <c r="AP10" s="36"/>
      <c r="AQ10" s="36"/>
      <c r="AR10" s="36"/>
      <c r="AS10" s="36"/>
      <c r="AT10" s="37">
        <f>データ!W6</f>
        <v>0.3</v>
      </c>
      <c r="AU10" s="37"/>
      <c r="AV10" s="37"/>
      <c r="AW10" s="37"/>
      <c r="AX10" s="37"/>
      <c r="AY10" s="37"/>
      <c r="AZ10" s="37"/>
      <c r="BA10" s="37"/>
      <c r="BB10" s="37">
        <f>データ!X6</f>
        <v>823.33</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QSIExtZv7Yko0ZZsHbW4n/wCVQYO0LYdyVBWHla29MuwGKNp49VPsy+R6p0L1yUEjX2YMgDPiB5Erf51WAJTZA==" saltValue="qo9+2yU99sqcDgdKzs3F5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232149</v>
      </c>
      <c r="D6" s="19">
        <f t="shared" si="3"/>
        <v>46</v>
      </c>
      <c r="E6" s="19">
        <f t="shared" si="3"/>
        <v>17</v>
      </c>
      <c r="F6" s="19">
        <f t="shared" si="3"/>
        <v>4</v>
      </c>
      <c r="G6" s="19">
        <f t="shared" si="3"/>
        <v>0</v>
      </c>
      <c r="H6" s="19" t="str">
        <f t="shared" si="3"/>
        <v>愛知県　蒲郡市</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97.15</v>
      </c>
      <c r="P6" s="20">
        <f t="shared" si="3"/>
        <v>0.32</v>
      </c>
      <c r="Q6" s="20">
        <f t="shared" si="3"/>
        <v>80.599999999999994</v>
      </c>
      <c r="R6" s="20">
        <f t="shared" si="3"/>
        <v>2299</v>
      </c>
      <c r="S6" s="20">
        <f t="shared" si="3"/>
        <v>77535</v>
      </c>
      <c r="T6" s="20">
        <f t="shared" si="3"/>
        <v>56.96</v>
      </c>
      <c r="U6" s="20">
        <f t="shared" si="3"/>
        <v>1361.22</v>
      </c>
      <c r="V6" s="20">
        <f t="shared" si="3"/>
        <v>247</v>
      </c>
      <c r="W6" s="20">
        <f t="shared" si="3"/>
        <v>0.3</v>
      </c>
      <c r="X6" s="20">
        <f t="shared" si="3"/>
        <v>823.33</v>
      </c>
      <c r="Y6" s="21">
        <f>IF(Y7="",NA(),Y7)</f>
        <v>103.58</v>
      </c>
      <c r="Z6" s="21">
        <f t="shared" ref="Z6:AH6" si="4">IF(Z7="",NA(),Z7)</f>
        <v>156.88</v>
      </c>
      <c r="AA6" s="21">
        <f t="shared" si="4"/>
        <v>150.19</v>
      </c>
      <c r="AB6" s="21">
        <f t="shared" si="4"/>
        <v>150.97999999999999</v>
      </c>
      <c r="AC6" s="21">
        <f t="shared" si="4"/>
        <v>147.86000000000001</v>
      </c>
      <c r="AD6" s="21">
        <f t="shared" si="4"/>
        <v>105.78</v>
      </c>
      <c r="AE6" s="21">
        <f t="shared" si="4"/>
        <v>106.09</v>
      </c>
      <c r="AF6" s="21">
        <f t="shared" si="4"/>
        <v>106.44</v>
      </c>
      <c r="AG6" s="21">
        <f t="shared" si="4"/>
        <v>102.68</v>
      </c>
      <c r="AH6" s="21">
        <f t="shared" si="4"/>
        <v>103.79</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58.68</v>
      </c>
      <c r="AS6" s="21">
        <f t="shared" si="5"/>
        <v>53.87</v>
      </c>
      <c r="AT6" s="20" t="str">
        <f>IF(AT7="","",IF(AT7="-","【-】","【"&amp;SUBSTITUTE(TEXT(AT7,"#,##0.00"),"-","△")&amp;"】"))</f>
        <v>【63.54】</v>
      </c>
      <c r="AU6" s="21">
        <f>IF(AU7="",NA(),AU7)</f>
        <v>92.07</v>
      </c>
      <c r="AV6" s="21">
        <f t="shared" ref="AV6:BD6" si="6">IF(AV7="",NA(),AV7)</f>
        <v>123.3</v>
      </c>
      <c r="AW6" s="21">
        <f t="shared" si="6"/>
        <v>197.75</v>
      </c>
      <c r="AX6" s="21">
        <f t="shared" si="6"/>
        <v>240.67</v>
      </c>
      <c r="AY6" s="21">
        <f t="shared" si="6"/>
        <v>432.88</v>
      </c>
      <c r="AZ6" s="21">
        <f t="shared" si="6"/>
        <v>44.24</v>
      </c>
      <c r="BA6" s="21">
        <f t="shared" si="6"/>
        <v>43.07</v>
      </c>
      <c r="BB6" s="21">
        <f t="shared" si="6"/>
        <v>45.42</v>
      </c>
      <c r="BC6" s="21">
        <f t="shared" si="6"/>
        <v>45.01</v>
      </c>
      <c r="BD6" s="21">
        <f t="shared" si="6"/>
        <v>46.37</v>
      </c>
      <c r="BE6" s="20" t="str">
        <f>IF(BE7="","",IF(BE7="-","【-】","【"&amp;SUBSTITUTE(TEXT(BE7,"#,##0.00"),"-","△")&amp;"】"))</f>
        <v>【50.90】</v>
      </c>
      <c r="BF6" s="21">
        <f>IF(BF7="",NA(),BF7)</f>
        <v>133.97</v>
      </c>
      <c r="BG6" s="21">
        <f t="shared" ref="BG6:BO6" si="7">IF(BG7="",NA(),BG7)</f>
        <v>150.08000000000001</v>
      </c>
      <c r="BH6" s="21">
        <f t="shared" si="7"/>
        <v>78.28</v>
      </c>
      <c r="BI6" s="21">
        <f t="shared" si="7"/>
        <v>36.79</v>
      </c>
      <c r="BJ6" s="21">
        <f t="shared" si="7"/>
        <v>11.82</v>
      </c>
      <c r="BK6" s="21">
        <f t="shared" si="7"/>
        <v>1258.43</v>
      </c>
      <c r="BL6" s="21">
        <f t="shared" si="7"/>
        <v>1163.75</v>
      </c>
      <c r="BM6" s="21">
        <f t="shared" si="7"/>
        <v>1195.47</v>
      </c>
      <c r="BN6" s="21">
        <f t="shared" si="7"/>
        <v>1141.98</v>
      </c>
      <c r="BO6" s="21">
        <f t="shared" si="7"/>
        <v>1062.58</v>
      </c>
      <c r="BP6" s="20" t="str">
        <f>IF(BP7="","",IF(BP7="-","【-】","【"&amp;SUBSTITUTE(TEXT(BP7,"#,##0.00"),"-","△")&amp;"】"))</f>
        <v>【1,099.15】</v>
      </c>
      <c r="BQ6" s="21">
        <f>IF(BQ7="",NA(),BQ7)</f>
        <v>113.54</v>
      </c>
      <c r="BR6" s="21">
        <f t="shared" ref="BR6:BZ6" si="8">IF(BR7="",NA(),BR7)</f>
        <v>129.61000000000001</v>
      </c>
      <c r="BS6" s="21">
        <f t="shared" si="8"/>
        <v>127.22</v>
      </c>
      <c r="BT6" s="21">
        <f t="shared" si="8"/>
        <v>130.85</v>
      </c>
      <c r="BU6" s="21">
        <f t="shared" si="8"/>
        <v>121.8</v>
      </c>
      <c r="BV6" s="21">
        <f t="shared" si="8"/>
        <v>73.36</v>
      </c>
      <c r="BW6" s="21">
        <f t="shared" si="8"/>
        <v>72.599999999999994</v>
      </c>
      <c r="BX6" s="21">
        <f t="shared" si="8"/>
        <v>69.430000000000007</v>
      </c>
      <c r="BY6" s="21">
        <f t="shared" si="8"/>
        <v>82.27</v>
      </c>
      <c r="BZ6" s="21">
        <f t="shared" si="8"/>
        <v>80.36</v>
      </c>
      <c r="CA6" s="20" t="str">
        <f>IF(CA7="","",IF(CA7="-","【-】","【"&amp;SUBSTITUTE(TEXT(CA7,"#,##0.00"),"-","△")&amp;"】"))</f>
        <v>【72.92】</v>
      </c>
      <c r="CB6" s="21">
        <f>IF(CB7="",NA(),CB7)</f>
        <v>168.73</v>
      </c>
      <c r="CC6" s="21">
        <f t="shared" ref="CC6:CK6" si="9">IF(CC7="",NA(),CC7)</f>
        <v>149.87</v>
      </c>
      <c r="CD6" s="21">
        <f t="shared" si="9"/>
        <v>154.04</v>
      </c>
      <c r="CE6" s="21">
        <f t="shared" si="9"/>
        <v>150.43</v>
      </c>
      <c r="CF6" s="21">
        <f t="shared" si="9"/>
        <v>163.38</v>
      </c>
      <c r="CG6" s="21">
        <f t="shared" si="9"/>
        <v>224.88</v>
      </c>
      <c r="CH6" s="21">
        <f t="shared" si="9"/>
        <v>228.64</v>
      </c>
      <c r="CI6" s="21">
        <f t="shared" si="9"/>
        <v>239.46</v>
      </c>
      <c r="CJ6" s="21">
        <f t="shared" si="9"/>
        <v>194.42</v>
      </c>
      <c r="CK6" s="21">
        <f t="shared" si="9"/>
        <v>201.33</v>
      </c>
      <c r="CL6" s="20" t="str">
        <f>IF(CL7="","",IF(CL7="-","【-】","【"&amp;SUBSTITUTE(TEXT(CL7,"#,##0.00"),"-","△")&amp;"】"))</f>
        <v>【225.78】</v>
      </c>
      <c r="CM6" s="21" t="str">
        <f>IF(CM7="",NA(),CM7)</f>
        <v>-</v>
      </c>
      <c r="CN6" s="21" t="str">
        <f t="shared" ref="CN6:CV6" si="10">IF(CN7="",NA(),CN7)</f>
        <v>-</v>
      </c>
      <c r="CO6" s="21" t="str">
        <f t="shared" si="10"/>
        <v>-</v>
      </c>
      <c r="CP6" s="21" t="str">
        <f t="shared" si="10"/>
        <v>-</v>
      </c>
      <c r="CQ6" s="21" t="str">
        <f t="shared" si="10"/>
        <v>-</v>
      </c>
      <c r="CR6" s="21">
        <f t="shared" si="10"/>
        <v>42.4</v>
      </c>
      <c r="CS6" s="21">
        <f t="shared" si="10"/>
        <v>42.28</v>
      </c>
      <c r="CT6" s="21">
        <f t="shared" si="10"/>
        <v>41.06</v>
      </c>
      <c r="CU6" s="21">
        <f t="shared" si="10"/>
        <v>45.6</v>
      </c>
      <c r="CV6" s="21">
        <f t="shared" si="10"/>
        <v>44.79</v>
      </c>
      <c r="CW6" s="20" t="str">
        <f>IF(CW7="","",IF(CW7="-","【-】","【"&amp;SUBSTITUTE(TEXT(CW7,"#,##0.00"),"-","△")&amp;"】"))</f>
        <v>【43.17】</v>
      </c>
      <c r="CX6" s="21">
        <f>IF(CX7="",NA(),CX7)</f>
        <v>76.900000000000006</v>
      </c>
      <c r="CY6" s="21">
        <f t="shared" ref="CY6:DG6" si="11">IF(CY7="",NA(),CY7)</f>
        <v>78.150000000000006</v>
      </c>
      <c r="CZ6" s="21">
        <f t="shared" si="11"/>
        <v>80.84</v>
      </c>
      <c r="DA6" s="21">
        <f t="shared" si="11"/>
        <v>80.75</v>
      </c>
      <c r="DB6" s="21">
        <f t="shared" si="11"/>
        <v>79.349999999999994</v>
      </c>
      <c r="DC6" s="21">
        <f t="shared" si="11"/>
        <v>84.19</v>
      </c>
      <c r="DD6" s="21">
        <f t="shared" si="11"/>
        <v>84.34</v>
      </c>
      <c r="DE6" s="21">
        <f t="shared" si="11"/>
        <v>84.34</v>
      </c>
      <c r="DF6" s="21">
        <f t="shared" si="11"/>
        <v>88.66</v>
      </c>
      <c r="DG6" s="21">
        <f t="shared" si="11"/>
        <v>88.68</v>
      </c>
      <c r="DH6" s="20" t="str">
        <f>IF(DH7="","",IF(DH7="-","【-】","【"&amp;SUBSTITUTE(TEXT(DH7,"#,##0.00"),"-","△")&amp;"】"))</f>
        <v>【86.31】</v>
      </c>
      <c r="DI6" s="21">
        <f>IF(DI7="",NA(),DI7)</f>
        <v>7.12</v>
      </c>
      <c r="DJ6" s="21">
        <f t="shared" ref="DJ6:DR6" si="12">IF(DJ7="",NA(),DJ7)</f>
        <v>10.66</v>
      </c>
      <c r="DK6" s="21">
        <f t="shared" si="12"/>
        <v>14.2</v>
      </c>
      <c r="DL6" s="21">
        <f t="shared" si="12"/>
        <v>17.739999999999998</v>
      </c>
      <c r="DM6" s="21">
        <f t="shared" si="12"/>
        <v>21.28</v>
      </c>
      <c r="DN6" s="21">
        <f t="shared" si="12"/>
        <v>21.36</v>
      </c>
      <c r="DO6" s="21">
        <f t="shared" si="12"/>
        <v>22.79</v>
      </c>
      <c r="DP6" s="21">
        <f t="shared" si="12"/>
        <v>24.8</v>
      </c>
      <c r="DQ6" s="21">
        <f t="shared" si="12"/>
        <v>33.159999999999997</v>
      </c>
      <c r="DR6" s="21">
        <f t="shared" si="12"/>
        <v>34.590000000000003</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0.12</v>
      </c>
      <c r="EC6" s="21">
        <f t="shared" si="13"/>
        <v>0.1</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0.17</v>
      </c>
      <c r="EN6" s="21">
        <f t="shared" si="14"/>
        <v>0.27</v>
      </c>
      <c r="EO6" s="20" t="str">
        <f>IF(EO7="","",IF(EO7="-","【-】","【"&amp;SUBSTITUTE(TEXT(EO7,"#,##0.00"),"-","△")&amp;"】"))</f>
        <v>【0.15】</v>
      </c>
    </row>
    <row r="7" spans="1:148" s="22" customFormat="1" x14ac:dyDescent="0.2">
      <c r="A7" s="14"/>
      <c r="B7" s="23">
        <v>2024</v>
      </c>
      <c r="C7" s="23">
        <v>232149</v>
      </c>
      <c r="D7" s="23">
        <v>46</v>
      </c>
      <c r="E7" s="23">
        <v>17</v>
      </c>
      <c r="F7" s="23">
        <v>4</v>
      </c>
      <c r="G7" s="23">
        <v>0</v>
      </c>
      <c r="H7" s="23" t="s">
        <v>96</v>
      </c>
      <c r="I7" s="23" t="s">
        <v>97</v>
      </c>
      <c r="J7" s="23" t="s">
        <v>98</v>
      </c>
      <c r="K7" s="23" t="s">
        <v>99</v>
      </c>
      <c r="L7" s="23" t="s">
        <v>100</v>
      </c>
      <c r="M7" s="23" t="s">
        <v>101</v>
      </c>
      <c r="N7" s="24" t="s">
        <v>102</v>
      </c>
      <c r="O7" s="24">
        <v>97.15</v>
      </c>
      <c r="P7" s="24">
        <v>0.32</v>
      </c>
      <c r="Q7" s="24">
        <v>80.599999999999994</v>
      </c>
      <c r="R7" s="24">
        <v>2299</v>
      </c>
      <c r="S7" s="24">
        <v>77535</v>
      </c>
      <c r="T7" s="24">
        <v>56.96</v>
      </c>
      <c r="U7" s="24">
        <v>1361.22</v>
      </c>
      <c r="V7" s="24">
        <v>247</v>
      </c>
      <c r="W7" s="24">
        <v>0.3</v>
      </c>
      <c r="X7" s="24">
        <v>823.33</v>
      </c>
      <c r="Y7" s="24">
        <v>103.58</v>
      </c>
      <c r="Z7" s="24">
        <v>156.88</v>
      </c>
      <c r="AA7" s="24">
        <v>150.19</v>
      </c>
      <c r="AB7" s="24">
        <v>150.97999999999999</v>
      </c>
      <c r="AC7" s="24">
        <v>147.86000000000001</v>
      </c>
      <c r="AD7" s="24">
        <v>105.78</v>
      </c>
      <c r="AE7" s="24">
        <v>106.09</v>
      </c>
      <c r="AF7" s="24">
        <v>106.44</v>
      </c>
      <c r="AG7" s="24">
        <v>102.68</v>
      </c>
      <c r="AH7" s="24">
        <v>103.79</v>
      </c>
      <c r="AI7" s="24">
        <v>105.07</v>
      </c>
      <c r="AJ7" s="24">
        <v>0</v>
      </c>
      <c r="AK7" s="24">
        <v>0</v>
      </c>
      <c r="AL7" s="24">
        <v>0</v>
      </c>
      <c r="AM7" s="24">
        <v>0</v>
      </c>
      <c r="AN7" s="24">
        <v>0</v>
      </c>
      <c r="AO7" s="24">
        <v>63.96</v>
      </c>
      <c r="AP7" s="24">
        <v>69.42</v>
      </c>
      <c r="AQ7" s="24">
        <v>72.86</v>
      </c>
      <c r="AR7" s="24">
        <v>58.68</v>
      </c>
      <c r="AS7" s="24">
        <v>53.87</v>
      </c>
      <c r="AT7" s="24">
        <v>63.54</v>
      </c>
      <c r="AU7" s="24">
        <v>92.07</v>
      </c>
      <c r="AV7" s="24">
        <v>123.3</v>
      </c>
      <c r="AW7" s="24">
        <v>197.75</v>
      </c>
      <c r="AX7" s="24">
        <v>240.67</v>
      </c>
      <c r="AY7" s="24">
        <v>432.88</v>
      </c>
      <c r="AZ7" s="24">
        <v>44.24</v>
      </c>
      <c r="BA7" s="24">
        <v>43.07</v>
      </c>
      <c r="BB7" s="24">
        <v>45.42</v>
      </c>
      <c r="BC7" s="24">
        <v>45.01</v>
      </c>
      <c r="BD7" s="24">
        <v>46.37</v>
      </c>
      <c r="BE7" s="24">
        <v>50.9</v>
      </c>
      <c r="BF7" s="24">
        <v>133.97</v>
      </c>
      <c r="BG7" s="24">
        <v>150.08000000000001</v>
      </c>
      <c r="BH7" s="24">
        <v>78.28</v>
      </c>
      <c r="BI7" s="24">
        <v>36.79</v>
      </c>
      <c r="BJ7" s="24">
        <v>11.82</v>
      </c>
      <c r="BK7" s="24">
        <v>1258.43</v>
      </c>
      <c r="BL7" s="24">
        <v>1163.75</v>
      </c>
      <c r="BM7" s="24">
        <v>1195.47</v>
      </c>
      <c r="BN7" s="24">
        <v>1141.98</v>
      </c>
      <c r="BO7" s="24">
        <v>1062.58</v>
      </c>
      <c r="BP7" s="24">
        <v>1099.1500000000001</v>
      </c>
      <c r="BQ7" s="24">
        <v>113.54</v>
      </c>
      <c r="BR7" s="24">
        <v>129.61000000000001</v>
      </c>
      <c r="BS7" s="24">
        <v>127.22</v>
      </c>
      <c r="BT7" s="24">
        <v>130.85</v>
      </c>
      <c r="BU7" s="24">
        <v>121.8</v>
      </c>
      <c r="BV7" s="24">
        <v>73.36</v>
      </c>
      <c r="BW7" s="24">
        <v>72.599999999999994</v>
      </c>
      <c r="BX7" s="24">
        <v>69.430000000000007</v>
      </c>
      <c r="BY7" s="24">
        <v>82.27</v>
      </c>
      <c r="BZ7" s="24">
        <v>80.36</v>
      </c>
      <c r="CA7" s="24">
        <v>72.92</v>
      </c>
      <c r="CB7" s="24">
        <v>168.73</v>
      </c>
      <c r="CC7" s="24">
        <v>149.87</v>
      </c>
      <c r="CD7" s="24">
        <v>154.04</v>
      </c>
      <c r="CE7" s="24">
        <v>150.43</v>
      </c>
      <c r="CF7" s="24">
        <v>163.38</v>
      </c>
      <c r="CG7" s="24">
        <v>224.88</v>
      </c>
      <c r="CH7" s="24">
        <v>228.64</v>
      </c>
      <c r="CI7" s="24">
        <v>239.46</v>
      </c>
      <c r="CJ7" s="24">
        <v>194.42</v>
      </c>
      <c r="CK7" s="24">
        <v>201.33</v>
      </c>
      <c r="CL7" s="24">
        <v>225.78</v>
      </c>
      <c r="CM7" s="24" t="s">
        <v>102</v>
      </c>
      <c r="CN7" s="24" t="s">
        <v>102</v>
      </c>
      <c r="CO7" s="24" t="s">
        <v>102</v>
      </c>
      <c r="CP7" s="24" t="s">
        <v>102</v>
      </c>
      <c r="CQ7" s="24" t="s">
        <v>102</v>
      </c>
      <c r="CR7" s="24">
        <v>42.4</v>
      </c>
      <c r="CS7" s="24">
        <v>42.28</v>
      </c>
      <c r="CT7" s="24">
        <v>41.06</v>
      </c>
      <c r="CU7" s="24">
        <v>45.6</v>
      </c>
      <c r="CV7" s="24">
        <v>44.79</v>
      </c>
      <c r="CW7" s="24">
        <v>43.17</v>
      </c>
      <c r="CX7" s="24">
        <v>76.900000000000006</v>
      </c>
      <c r="CY7" s="24">
        <v>78.150000000000006</v>
      </c>
      <c r="CZ7" s="24">
        <v>80.84</v>
      </c>
      <c r="DA7" s="24">
        <v>80.75</v>
      </c>
      <c r="DB7" s="24">
        <v>79.349999999999994</v>
      </c>
      <c r="DC7" s="24">
        <v>84.19</v>
      </c>
      <c r="DD7" s="24">
        <v>84.34</v>
      </c>
      <c r="DE7" s="24">
        <v>84.34</v>
      </c>
      <c r="DF7" s="24">
        <v>88.66</v>
      </c>
      <c r="DG7" s="24">
        <v>88.68</v>
      </c>
      <c r="DH7" s="24">
        <v>86.31</v>
      </c>
      <c r="DI7" s="24">
        <v>7.12</v>
      </c>
      <c r="DJ7" s="24">
        <v>10.66</v>
      </c>
      <c r="DK7" s="24">
        <v>14.2</v>
      </c>
      <c r="DL7" s="24">
        <v>17.739999999999998</v>
      </c>
      <c r="DM7" s="24">
        <v>21.28</v>
      </c>
      <c r="DN7" s="24">
        <v>21.36</v>
      </c>
      <c r="DO7" s="24">
        <v>22.79</v>
      </c>
      <c r="DP7" s="24">
        <v>24.8</v>
      </c>
      <c r="DQ7" s="24">
        <v>33.159999999999997</v>
      </c>
      <c r="DR7" s="24">
        <v>34.590000000000003</v>
      </c>
      <c r="DS7" s="24">
        <v>30.82</v>
      </c>
      <c r="DT7" s="24">
        <v>0</v>
      </c>
      <c r="DU7" s="24">
        <v>0</v>
      </c>
      <c r="DV7" s="24">
        <v>0</v>
      </c>
      <c r="DW7" s="24">
        <v>0</v>
      </c>
      <c r="DX7" s="24">
        <v>0</v>
      </c>
      <c r="DY7" s="24">
        <v>0.01</v>
      </c>
      <c r="DZ7" s="24">
        <v>0.01</v>
      </c>
      <c r="EA7" s="24">
        <v>0.02</v>
      </c>
      <c r="EB7" s="24">
        <v>0.12</v>
      </c>
      <c r="EC7" s="24">
        <v>0.1</v>
      </c>
      <c r="ED7" s="24">
        <v>0.06</v>
      </c>
      <c r="EE7" s="24">
        <v>0</v>
      </c>
      <c r="EF7" s="24">
        <v>0</v>
      </c>
      <c r="EG7" s="24">
        <v>0</v>
      </c>
      <c r="EH7" s="24">
        <v>0</v>
      </c>
      <c r="EI7" s="24">
        <v>0</v>
      </c>
      <c r="EJ7" s="24">
        <v>0.39</v>
      </c>
      <c r="EK7" s="24">
        <v>0.1</v>
      </c>
      <c r="EL7" s="24">
        <v>0.08</v>
      </c>
      <c r="EM7" s="24">
        <v>0.17</v>
      </c>
      <c r="EN7" s="24">
        <v>0.27</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2025-12-23T06:12:03Z</dcterms:created>
  <dcterms:modified xsi:type="dcterms:W3CDTF">2026-02-19T00:22:00Z</dcterms:modified>
  <cp:category/>
</cp:coreProperties>
</file>