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20　稲沢市○\下水（公下、特環、農集）○●\"/>
    </mc:Choice>
  </mc:AlternateContent>
  <xr:revisionPtr revIDLastSave="0" documentId="13_ncr:1_{5DB56C9E-229B-474E-9F71-819EA2F18CF1}" xr6:coauthVersionLast="47" xr6:coauthVersionMax="47" xr10:uidLastSave="{00000000-0000-0000-0000-000000000000}"/>
  <workbookProtection workbookAlgorithmName="SHA-512" workbookHashValue="Rg9wrhx8rhMUHluwauQLD71WuTW+Q5iU8np62Sh1UcpMjJcX+L4awA+Gy+tM/50zp+qAqyWss+HvqmJbCs35dg==" workbookSaltValue="yLygOqQiNCvLGFbEWkjmR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I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<sst xmlns="http://schemas.openxmlformats.org/spreadsheetml/2006/main" count="236" uniqueCount="116">
  <si>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</si>
  <si>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</si>
  <si>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</si>
  <si>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</si>
  <si>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</si>
  <si>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</si>
  <si>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</si>
  <si>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</si>
  <si>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</si>
  <si>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</si>
  <si>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</si>
  <si>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</si>
  <si>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</si>
  <si>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</si>
  <si>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</si>
  <si>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</si>
  <si>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</si>
  <si>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</si>
  <si>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</si>
  <si>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</si>
  <si>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</si>
  <si>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</si>
  <si>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</si>
  <si>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</si>
  <si>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</si>
  <si>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</si>
  <si>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</si>
  <si>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</si>
  <si>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</si>
  <si>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</si>
  <si>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</si>
  <si>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</si>
  <si>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</si>
  <si>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</si>
  <si>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</si>
  <si>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</si>
  <si>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</si>
  <si>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</si>
  <si>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</si>
  <si>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</si>
  <si>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</si>
  <si>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</si>
  <si>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</si>
  <si>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</si>
  <si>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</si>
  <si>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</si>
  <si>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</si>
  <si>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</si>
  <si>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</si>
  <si>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</si>
  <si>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</si>
  <si>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</si>
  <si>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</si>
  <si>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</si>
  <si>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</si>
  <si>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</si>
  <si>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</si>
  <si>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</si>
  <si>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</si>
  <si>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</si>
  <si>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</si>
  <si>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</si>
  <si>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</si>
  <si>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</si>
  <si>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</si>
  <si>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</si>
  <si>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</si>
  <si>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</si>
  <si>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</si>
  <si>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</si>
  <si>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</si>
  <si>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</si>
  <si>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</si>
  <si>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</si>
  <si>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</si>
  <si>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</si>
  <si>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</si>
  <si>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</si>
  <si>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</si>
  <si>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</si>
  <si>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</si>
  <si>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</si>
  <si>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</si>
  <si>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</si>
  <si>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</si>
  <si>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</si>
  <si>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</si>
  <si>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</si>
  <si>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</si>
  <si>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</si>
  <si>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</si>
  <si>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</si>
  <si>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</si>
  <si>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</si>
  <si>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</si>
  <si>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</si>
  <si>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稲沢市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</si>
  <si>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</si>
  <si>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</si>
  <si>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</si>
  <si>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</si>
  <si>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</si>
  <si>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</si>
  <si>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</si>
  <si>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</si>
  <si>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</si>
  <si>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</si>
  <si>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</si>
  <si>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</si>
  <si>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</si>
  <si>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</si>
  <si>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</si>
  <si>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</si>
  <si>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①有形固定資産減価償却率は、比較的新しい管渠であり、更新等を行っていないため年々上昇している。全国平均・類似団体と比べると高くなった。
　しかし、今後は管渠の老朽化が進むため、将来の管渠更新に備え、ストックマネジメント計画に基づき、更新計画の策定、更新財源の確保について検討していく必要がある。</t>
    <phoneticPr fontId="4"/>
  </si>
  <si>
    <t>　持続可能な事業運営を行うため、整備区域を縮小し、実現可能な「稲沢市汚水適正処理構想」へ見直しを行い、事業を進めている。また、平成28年度に策定した「稲沢市公共下水道事業経営戦略」は、令和3年度に中間見直し（改訂）を行った。なお、毎年度進捗管理を行い、令和6年度に「経費回収率向上に向けたロードマップ」を含めた見直しを行った。
　今後は、「稲沢市汚水適正処理構想」及び「稲沢市公共下水道事業経営戦略」に基づき、事業費の見通し、料金水準の見直し等を検討し、適切に事業運営を行っていく。</t>
    <rPh sb="159" eb="160">
      <t>オコナ</t>
    </rPh>
    <rPh sb="227" eb="229">
      <t>テキセツ</t>
    </rPh>
    <phoneticPr fontId="4"/>
  </si>
  <si>
    <r>
      <t>　</t>
    </r>
    <r>
      <rPr>
        <sz val="11"/>
        <rFont val="ＭＳ ゴシック"/>
        <family val="3"/>
        <charset val="128"/>
      </rPr>
      <t>①経常収支比率は、99.87％で100％に満たず収支が赤字であることが示されている。前年度と比較すると、経常収益0.2％増に対し、経常費用が0.6％減となり、前年度より僅かに増加した。そのため、今後も水洗化率を向上させ、下水道使用料収入の増加に努めるとともに、経費節減による経常費用の削減に努め未処理欠損金を減らしていく。</t>
    </r>
    <r>
      <rPr>
        <sz val="11"/>
        <color rgb="FFFF0000"/>
        <rFont val="ＭＳ ゴシック"/>
        <family val="3"/>
        <charset val="128"/>
      </rPr>
      <t xml:space="preserve">
　</t>
    </r>
    <r>
      <rPr>
        <sz val="11"/>
        <rFont val="ＭＳ ゴシック"/>
        <family val="3"/>
        <charset val="128"/>
      </rPr>
      <t xml:space="preserve">④企業債残高対事業規模比率は、企業債を主な投資財源としていることから、類似団体・全国平均に比べ、事業規模に対し、企業債残高の割合が高くなっている状況である。
　⑤経費回収率は、下水道使用料の収入増により、前年度に比べ上昇している。現状は公費負担分を考慮しない経費回収率は約38％と、全経費を下水道使用料で賄えておらず、不足分の約62％を一般会計から繰り入れている状況である。
</t>
    </r>
    <r>
      <rPr>
        <sz val="11"/>
        <color rgb="FFFF0000"/>
        <rFont val="ＭＳ ゴシック"/>
        <family val="3"/>
        <charset val="128"/>
      </rPr>
      <t>　</t>
    </r>
    <r>
      <rPr>
        <sz val="11"/>
        <rFont val="ＭＳ ゴシック"/>
        <family val="3"/>
        <charset val="128"/>
      </rPr>
      <t>⑧水洗化率は前年度に比べ上昇し、類似団体・全国平均より高いが、今後も接続ＰＲなどにより水洗化率向上に努めていく。
　今後は、水洗化率の向上、投資規模・料金水準の見直しを行い、適切に事業運営を行う必要がある。</t>
    </r>
    <rPh sb="61" eb="62">
      <t>ゾウ</t>
    </rPh>
    <rPh sb="88" eb="90">
      <t>ゾウカ</t>
    </rPh>
    <rPh sb="440" eb="442">
      <t>テキセツ</t>
    </rPh>
    <rPh sb="448" eb="44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</si>
</sst>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D3-4411-9844-C2A264D95F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19D3-4411-9844-C2A264D95F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64-46C0-ADA3-9E9861E6D8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464-46C0-ADA3-9E9861E6D8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85.15</c:v>
                </c:pt>
                <c:pt idx="1">
                  <c:v>86.64</c:v>
                </c:pt>
                <c:pt idx="2">
                  <c:v>90.13</c:v>
                </c:pt>
                <c:pt idx="3">
                  <c:v>90.38</c:v>
                </c:pt>
                <c:pt idx="4">
                  <c:v>91.74</c:v>
                </c:pt>
              </c:numCache>
            </c:numRef>
          </c:val>
          <c:extLst>
            <c:ext xmlns:c16="http://schemas.microsoft.com/office/drawing/2014/chart" uri="{C3380CC4-5D6E-409C-BE32-E72D297353CC}">
              <c16:uniqueId val="{00000000-B07F-4017-86EA-D97925FA09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07F-4017-86EA-D97925FA09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98.76</c:v>
                </c:pt>
                <c:pt idx="1">
                  <c:v>99.01</c:v>
                </c:pt>
                <c:pt idx="2">
                  <c:v>98.66</c:v>
                </c:pt>
                <c:pt idx="3">
                  <c:v>99.16</c:v>
                </c:pt>
                <c:pt idx="4">
                  <c:v>99.87</c:v>
                </c:pt>
              </c:numCache>
            </c:numRef>
          </c:val>
          <c:extLst>
            <c:ext xmlns:c16="http://schemas.microsoft.com/office/drawing/2014/chart" uri="{C3380CC4-5D6E-409C-BE32-E72D297353CC}">
              <c16:uniqueId val="{00000000-54FE-412A-8609-6C49A68B131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54FE-412A-8609-6C49A68B131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23.39</c:v>
                </c:pt>
                <c:pt idx="1">
                  <c:v>25.59</c:v>
                </c:pt>
                <c:pt idx="2">
                  <c:v>27.69</c:v>
                </c:pt>
                <c:pt idx="3">
                  <c:v>29.84</c:v>
                </c:pt>
                <c:pt idx="4">
                  <c:v>31.94</c:v>
                </c:pt>
              </c:numCache>
            </c:numRef>
          </c:val>
          <c:extLst>
            <c:ext xmlns:c16="http://schemas.microsoft.com/office/drawing/2014/chart" uri="{C3380CC4-5D6E-409C-BE32-E72D297353CC}">
              <c16:uniqueId val="{00000000-D88C-4680-8E75-AF9749E5794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D88C-4680-8E75-AF9749E5794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7E-4B77-B63B-BD2766EA64A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B17E-4B77-B63B-BD2766EA64A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13.84</c:v>
                </c:pt>
                <c:pt idx="1">
                  <c:v>17.46</c:v>
                </c:pt>
                <c:pt idx="2">
                  <c:v>20.6</c:v>
                </c:pt>
                <c:pt idx="3">
                  <c:v>22.19</c:v>
                </c:pt>
                <c:pt idx="4">
                  <c:v>22.28</c:v>
                </c:pt>
              </c:numCache>
            </c:numRef>
          </c:val>
          <c:extLst>
            <c:ext xmlns:c16="http://schemas.microsoft.com/office/drawing/2014/chart" uri="{C3380CC4-5D6E-409C-BE32-E72D297353CC}">
              <c16:uniqueId val="{00000000-865D-41F8-A539-B995FFBC0B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65D-41F8-A539-B995FFBC0B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10.32</c:v>
                </c:pt>
                <c:pt idx="1">
                  <c:v>11.01</c:v>
                </c:pt>
                <c:pt idx="2">
                  <c:v>13.01</c:v>
                </c:pt>
                <c:pt idx="3">
                  <c:v>8.48</c:v>
                </c:pt>
                <c:pt idx="4">
                  <c:v>8.86</c:v>
                </c:pt>
              </c:numCache>
            </c:numRef>
          </c:val>
          <c:extLst>
            <c:ext xmlns:c16="http://schemas.microsoft.com/office/drawing/2014/chart" uri="{C3380CC4-5D6E-409C-BE32-E72D297353CC}">
              <c16:uniqueId val="{00000000-74A2-423E-94D0-E15B71AF20A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4A2-423E-94D0-E15B71AF20A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2664.74</c:v>
                </c:pt>
                <c:pt idx="1">
                  <c:v>2415.2800000000002</c:v>
                </c:pt>
                <c:pt idx="2">
                  <c:v>2051.29</c:v>
                </c:pt>
                <c:pt idx="3">
                  <c:v>1721.67</c:v>
                </c:pt>
                <c:pt idx="4">
                  <c:v>1416.11</c:v>
                </c:pt>
              </c:numCache>
            </c:numRef>
          </c:val>
          <c:extLst>
            <c:ext xmlns:c16="http://schemas.microsoft.com/office/drawing/2014/chart" uri="{C3380CC4-5D6E-409C-BE32-E72D297353CC}">
              <c16:uniqueId val="{00000000-67D6-4EEE-AC31-E209E87084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7D6-4EEE-AC31-E209E87084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89.47</c:v>
                </c:pt>
                <c:pt idx="1">
                  <c:v>89.16</c:v>
                </c:pt>
                <c:pt idx="2">
                  <c:v>90.4</c:v>
                </c:pt>
                <c:pt idx="3">
                  <c:v>91.86</c:v>
                </c:pt>
                <c:pt idx="4">
                  <c:v>92.51</c:v>
                </c:pt>
              </c:numCache>
            </c:numRef>
          </c:val>
          <c:extLst>
            <c:ext xmlns:c16="http://schemas.microsoft.com/office/drawing/2014/chart" uri="{C3380CC4-5D6E-409C-BE32-E72D297353CC}">
              <c16:uniqueId val="{00000000-10AD-4D09-8932-BCCCB33FF5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10AD-4D09-8932-BCCCB33FF5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E38B-45FE-A03B-621386754B0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E38B-45FE-A03B-621386754B0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稲沢市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132879</v>
      </c>
      <c r="AM8" s="41"/>
      <c r="AN8" s="41"/>
      <c r="AO8" s="41"/>
      <c r="AP8" s="41"/>
      <c r="AQ8" s="41"/>
      <c r="AR8" s="41"/>
      <c r="AS8" s="41"/>
      <c r="AT8" s="34">
        <f>データ!T6</f>
        <v>79.349999999999994</v>
      </c>
      <c r="AU8" s="34"/>
      <c r="AV8" s="34"/>
      <c r="AW8" s="34"/>
      <c r="AX8" s="34"/>
      <c r="AY8" s="34"/>
      <c r="AZ8" s="34"/>
      <c r="BA8" s="34"/>
      <c r="BB8" s="34">
        <f>データ!U6</f>
        <v>1674.59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71.8</v>
      </c>
      <c r="J10" s="34"/>
      <c r="K10" s="34"/>
      <c r="L10" s="34"/>
      <c r="M10" s="34"/>
      <c r="N10" s="34"/>
      <c r="O10" s="34"/>
      <c r="P10" s="34">
        <f>データ!P6</f>
        <v>2.69</v>
      </c>
      <c r="Q10" s="34"/>
      <c r="R10" s="34"/>
      <c r="S10" s="34"/>
      <c r="T10" s="34"/>
      <c r="U10" s="34"/>
      <c r="V10" s="34"/>
      <c r="W10" s="34">
        <f>データ!Q6</f>
        <v>92.59</v>
      </c>
      <c r="X10" s="34"/>
      <c r="Y10" s="34"/>
      <c r="Z10" s="34"/>
      <c r="AA10" s="34"/>
      <c r="AB10" s="34"/>
      <c r="AC10" s="34"/>
      <c r="AD10" s="41">
        <f>データ!R6</f>
        <v>2420</v>
      </c>
      <c r="AE10" s="41"/>
      <c r="AF10" s="41"/>
      <c r="AG10" s="41"/>
      <c r="AH10" s="41"/>
      <c r="AI10" s="41"/>
      <c r="AJ10" s="41"/>
      <c r="AK10" s="2"/>
      <c r="AL10" s="41">
        <f>データ!V6</f>
        <v>3559</v>
      </c>
      <c r="AM10" s="41"/>
      <c r="AN10" s="41"/>
      <c r="AO10" s="41"/>
      <c r="AP10" s="41"/>
      <c r="AQ10" s="41"/>
      <c r="AR10" s="41"/>
      <c r="AS10" s="41"/>
      <c r="AT10" s="34">
        <f>データ!W6</f>
        <v>1.23</v>
      </c>
      <c r="AU10" s="34"/>
      <c r="AV10" s="34"/>
      <c r="AW10" s="34"/>
      <c r="AX10" s="34"/>
      <c r="AY10" s="34"/>
      <c r="AZ10" s="34"/>
      <c r="BA10" s="34"/>
      <c r="BB10" s="34">
        <f>データ!X6</f>
        <v>2893.5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114</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mlpJLdMmPhs6BY+pJ2mpvcd9YHQ4CNDwy0iur1MYr3tuRBv4FABTNQoAPD6EtEmhK6fneBmxqevSh5O2/Rz0g==" saltValue="xio4S/bq6x/CQVL6rnzb+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232203</v>
      </c>
      <c r="D6" s="19">
        <f t="shared" si="3"/>
        <v>46</v>
      </c>
      <c r="E6" s="19">
        <f t="shared" si="3"/>
        <v>17</v>
      </c>
      <c r="F6" s="19">
        <f t="shared" si="3"/>
        <v>4</v>
      </c>
      <c r="G6" s="19">
        <f t="shared" si="3"/>
        <v>0</v>
      </c>
      <c r="H6" s="19" t="str">
        <f t="shared" si="3"/>
        <v>愛知県　稲沢市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71.8</v>
      </c>
      <c r="P6" s="20">
        <f t="shared" si="3"/>
        <v>2.69</v>
      </c>
      <c r="Q6" s="20">
        <f t="shared" si="3"/>
        <v>92.59</v>
      </c>
      <c r="R6" s="20">
        <f t="shared" si="3"/>
        <v>2420</v>
      </c>
      <c r="S6" s="20">
        <f t="shared" si="3"/>
        <v>132879</v>
      </c>
      <c r="T6" s="20">
        <f t="shared" si="3"/>
        <v>79.349999999999994</v>
      </c>
      <c r="U6" s="20">
        <f t="shared" si="3"/>
        <v>1674.59</v>
      </c>
      <c r="V6" s="20">
        <f t="shared" si="3"/>
        <v>3559</v>
      </c>
      <c r="W6" s="20">
        <f t="shared" si="3"/>
        <v>1.23</v>
      </c>
      <c r="X6" s="20">
        <f t="shared" si="3"/>
        <v>2893.5</v>
      </c>
      <c r="Y6" s="21">
        <f>IF(Y7="",NA(),Y7)</f>
        <v>98.76</v>
      </c>
      <c r="Z6" s="21">
        <f t="shared" ref="Z6:AH6" si="4">IF(Z7="",NA(),Z7)</f>
        <v>99.01</v>
      </c>
      <c r="AA6" s="21">
        <f t="shared" si="4"/>
        <v>98.66</v>
      </c>
      <c r="AB6" s="21">
        <f t="shared" si="4"/>
        <v>99.16</v>
      </c>
      <c r="AC6" s="21">
        <f t="shared" si="4"/>
        <v>99.87</v>
      </c>
      <c r="AD6" s="21">
        <f t="shared" si="4"/>
        <v>105.78</v>
      </c>
      <c r="AE6" s="21">
        <f t="shared" si="4"/>
        <v>106.09</v>
      </c>
      <c r="AF6" s="21">
        <f t="shared" si="4"/>
        <v>106.44</v>
      </c>
      <c r="AG6" s="21">
        <f t="shared" si="4"/>
        <v>107.11</v>
      </c>
      <c r="AH6" s="21">
        <f t="shared" si="4"/>
        <v>106.38</v>
      </c>
      <c r="AI6" s="20" t="str">
        <f>IF(AI7="","",IF(AI7="-","【-】","【"&amp;SUBSTITUTE(TEXT(AI7,"#,##0.00"),"-","△")&amp;"】"))</f>
        <v>【105.07】</v>
      </c>
      <c r="AJ6" s="21">
        <f>IF(AJ7="",NA(),AJ7)</f>
        <v>13.84</v>
      </c>
      <c r="AK6" s="21">
        <f t="shared" ref="AK6:AS6" si="5">IF(AK7="",NA(),AK7)</f>
        <v>17.46</v>
      </c>
      <c r="AL6" s="21">
        <f t="shared" si="5"/>
        <v>20.6</v>
      </c>
      <c r="AM6" s="21">
        <f t="shared" si="5"/>
        <v>22.19</v>
      </c>
      <c r="AN6" s="21">
        <f t="shared" si="5"/>
        <v>22.28</v>
      </c>
      <c r="AO6" s="21">
        <f t="shared" si="5"/>
        <v>63.96</v>
      </c>
      <c r="AP6" s="21">
        <f t="shared" si="5"/>
        <v>69.42</v>
      </c>
      <c r="AQ6" s="21">
        <f t="shared" si="5"/>
        <v>72.86</v>
      </c>
      <c r="AR6" s="21">
        <f t="shared" si="5"/>
        <v>69.540000000000006</v>
      </c>
      <c r="AS6" s="21">
        <f t="shared" si="5"/>
        <v>70.63</v>
      </c>
      <c r="AT6" s="20" t="str">
        <f>IF(AT7="","",IF(AT7="-","【-】","【"&amp;SUBSTITUTE(TEXT(AT7,"#,##0.00"),"-","△")&amp;"】"))</f>
        <v>【63.54】</v>
      </c>
      <c r="AU6" s="21">
        <f>IF(AU7="",NA(),AU7)</f>
        <v>10.32</v>
      </c>
      <c r="AV6" s="21">
        <f t="shared" ref="AV6:BD6" si="6">IF(AV7="",NA(),AV7)</f>
        <v>11.01</v>
      </c>
      <c r="AW6" s="21">
        <f t="shared" si="6"/>
        <v>13.01</v>
      </c>
      <c r="AX6" s="21">
        <f t="shared" si="6"/>
        <v>8.48</v>
      </c>
      <c r="AY6" s="21">
        <f t="shared" si="6"/>
        <v>8.86</v>
      </c>
      <c r="AZ6" s="21">
        <f t="shared" si="6"/>
        <v>44.24</v>
      </c>
      <c r="BA6" s="21">
        <f t="shared" si="6"/>
        <v>43.07</v>
      </c>
      <c r="BB6" s="21">
        <f t="shared" si="6"/>
        <v>45.42</v>
      </c>
      <c r="BC6" s="21">
        <f t="shared" si="6"/>
        <v>50.63</v>
      </c>
      <c r="BD6" s="21">
        <f t="shared" si="6"/>
        <v>53.28</v>
      </c>
      <c r="BE6" s="20" t="str">
        <f>IF(BE7="","",IF(BE7="-","【-】","【"&amp;SUBSTITUTE(TEXT(BE7,"#,##0.00"),"-","△")&amp;"】"))</f>
        <v>【50.90】</v>
      </c>
      <c r="BF6" s="21">
        <f>IF(BF7="",NA(),BF7)</f>
        <v>2664.74</v>
      </c>
      <c r="BG6" s="21">
        <f t="shared" ref="BG6:BO6" si="7">IF(BG7="",NA(),BG7)</f>
        <v>2415.2800000000002</v>
      </c>
      <c r="BH6" s="21">
        <f t="shared" si="7"/>
        <v>2051.29</v>
      </c>
      <c r="BI6" s="21">
        <f t="shared" si="7"/>
        <v>1721.67</v>
      </c>
      <c r="BJ6" s="21">
        <f t="shared" si="7"/>
        <v>1416.11</v>
      </c>
      <c r="BK6" s="21">
        <f t="shared" si="7"/>
        <v>1258.43</v>
      </c>
      <c r="BL6" s="21">
        <f t="shared" si="7"/>
        <v>1163.75</v>
      </c>
      <c r="BM6" s="21">
        <f t="shared" si="7"/>
        <v>1195.47</v>
      </c>
      <c r="BN6" s="21">
        <f t="shared" si="7"/>
        <v>1168.69</v>
      </c>
      <c r="BO6" s="21">
        <f t="shared" si="7"/>
        <v>1142.44</v>
      </c>
      <c r="BP6" s="20" t="str">
        <f>IF(BP7="","",IF(BP7="-","【-】","【"&amp;SUBSTITUTE(TEXT(BP7,"#,##0.00"),"-","△")&amp;"】"))</f>
        <v>【1,099.15】</v>
      </c>
      <c r="BQ6" s="21">
        <f>IF(BQ7="",NA(),BQ7)</f>
        <v>89.47</v>
      </c>
      <c r="BR6" s="21">
        <f t="shared" ref="BR6:BZ6" si="8">IF(BR7="",NA(),BR7)</f>
        <v>89.16</v>
      </c>
      <c r="BS6" s="21">
        <f t="shared" si="8"/>
        <v>90.4</v>
      </c>
      <c r="BT6" s="21">
        <f t="shared" si="8"/>
        <v>91.86</v>
      </c>
      <c r="BU6" s="21">
        <f t="shared" si="8"/>
        <v>92.51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150</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85.15</v>
      </c>
      <c r="CY6" s="21">
        <f t="shared" ref="CY6:DG6" si="11">IF(CY7="",NA(),CY7)</f>
        <v>86.64</v>
      </c>
      <c r="CZ6" s="21">
        <f t="shared" si="11"/>
        <v>90.13</v>
      </c>
      <c r="DA6" s="21">
        <f t="shared" si="11"/>
        <v>90.38</v>
      </c>
      <c r="DB6" s="21">
        <f t="shared" si="11"/>
        <v>91.74</v>
      </c>
      <c r="DC6" s="21">
        <f t="shared" si="11"/>
        <v>84.19</v>
      </c>
      <c r="DD6" s="21">
        <f t="shared" si="11"/>
        <v>84.34</v>
      </c>
      <c r="DE6" s="21">
        <f t="shared" si="11"/>
        <v>84.34</v>
      </c>
      <c r="DF6" s="21">
        <f t="shared" si="11"/>
        <v>84.73</v>
      </c>
      <c r="DG6" s="21">
        <f t="shared" si="11"/>
        <v>84.21</v>
      </c>
      <c r="DH6" s="20" t="str">
        <f>IF(DH7="","",IF(DH7="-","【-】","【"&amp;SUBSTITUTE(TEXT(DH7,"#,##0.00"),"-","△")&amp;"】"))</f>
        <v>【86.31】</v>
      </c>
      <c r="DI6" s="21">
        <f>IF(DI7="",NA(),DI7)</f>
        <v>23.39</v>
      </c>
      <c r="DJ6" s="21">
        <f t="shared" ref="DJ6:DR6" si="12">IF(DJ7="",NA(),DJ7)</f>
        <v>25.59</v>
      </c>
      <c r="DK6" s="21">
        <f t="shared" si="12"/>
        <v>27.69</v>
      </c>
      <c r="DL6" s="21">
        <f t="shared" si="12"/>
        <v>29.84</v>
      </c>
      <c r="DM6" s="21">
        <f t="shared" si="12"/>
        <v>31.94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232203</v>
      </c>
      <c r="D7" s="23">
        <v>46</v>
      </c>
      <c r="E7" s="23">
        <v>17</v>
      </c>
      <c r="F7" s="23">
        <v>4</v>
      </c>
      <c r="G7" s="23">
        <v>0</v>
      </c>
      <c r="H7" s="23" t="s">
        <v>96</v>
      </c>
      <c r="I7" s="23" t="s">
        <v>97</v>
      </c>
      <c r="J7" s="23" t="s">
        <v>98</v>
      </c>
      <c r="K7" s="23" t="s">
        <v>99</v>
      </c>
      <c r="L7" s="23" t="s">
        <v>100</v>
      </c>
      <c r="M7" s="23" t="s">
        <v>101</v>
      </c>
      <c r="N7" s="24" t="s">
        <v>102</v>
      </c>
      <c r="O7" s="24">
        <v>71.8</v>
      </c>
      <c r="P7" s="24">
        <v>2.69</v>
      </c>
      <c r="Q7" s="24">
        <v>92.59</v>
      </c>
      <c r="R7" s="24">
        <v>2420</v>
      </c>
      <c r="S7" s="24">
        <v>132879</v>
      </c>
      <c r="T7" s="24">
        <v>79.349999999999994</v>
      </c>
      <c r="U7" s="24">
        <v>1674.59</v>
      </c>
      <c r="V7" s="24">
        <v>3559</v>
      </c>
      <c r="W7" s="24">
        <v>1.23</v>
      </c>
      <c r="X7" s="24">
        <v>2893.5</v>
      </c>
      <c r="Y7" s="24">
        <v>98.76</v>
      </c>
      <c r="Z7" s="24">
        <v>99.01</v>
      </c>
      <c r="AA7" s="24">
        <v>98.66</v>
      </c>
      <c r="AB7" s="24">
        <v>99.16</v>
      </c>
      <c r="AC7" s="24">
        <v>99.87</v>
      </c>
      <c r="AD7" s="24">
        <v>105.78</v>
      </c>
      <c r="AE7" s="24">
        <v>106.09</v>
      </c>
      <c r="AF7" s="24">
        <v>106.44</v>
      </c>
      <c r="AG7" s="24">
        <v>107.11</v>
      </c>
      <c r="AH7" s="24">
        <v>106.38</v>
      </c>
      <c r="AI7" s="24">
        <v>105.07</v>
      </c>
      <c r="AJ7" s="24">
        <v>13.84</v>
      </c>
      <c r="AK7" s="24">
        <v>17.46</v>
      </c>
      <c r="AL7" s="24">
        <v>20.6</v>
      </c>
      <c r="AM7" s="24">
        <v>22.19</v>
      </c>
      <c r="AN7" s="24">
        <v>22.28</v>
      </c>
      <c r="AO7" s="24">
        <v>63.96</v>
      </c>
      <c r="AP7" s="24">
        <v>69.42</v>
      </c>
      <c r="AQ7" s="24">
        <v>72.86</v>
      </c>
      <c r="AR7" s="24">
        <v>69.540000000000006</v>
      </c>
      <c r="AS7" s="24">
        <v>70.63</v>
      </c>
      <c r="AT7" s="24">
        <v>63.54</v>
      </c>
      <c r="AU7" s="24">
        <v>10.32</v>
      </c>
      <c r="AV7" s="24">
        <v>11.01</v>
      </c>
      <c r="AW7" s="24">
        <v>13.01</v>
      </c>
      <c r="AX7" s="24">
        <v>8.48</v>
      </c>
      <c r="AY7" s="24">
        <v>8.86</v>
      </c>
      <c r="AZ7" s="24">
        <v>44.24</v>
      </c>
      <c r="BA7" s="24">
        <v>43.07</v>
      </c>
      <c r="BB7" s="24">
        <v>45.42</v>
      </c>
      <c r="BC7" s="24">
        <v>50.63</v>
      </c>
      <c r="BD7" s="24">
        <v>53.28</v>
      </c>
      <c r="BE7" s="24">
        <v>50.9</v>
      </c>
      <c r="BF7" s="24">
        <v>2664.74</v>
      </c>
      <c r="BG7" s="24">
        <v>2415.2800000000002</v>
      </c>
      <c r="BH7" s="24">
        <v>2051.29</v>
      </c>
      <c r="BI7" s="24">
        <v>1721.67</v>
      </c>
      <c r="BJ7" s="24">
        <v>1416.11</v>
      </c>
      <c r="BK7" s="24">
        <v>1258.43</v>
      </c>
      <c r="BL7" s="24">
        <v>1163.75</v>
      </c>
      <c r="BM7" s="24">
        <v>1195.47</v>
      </c>
      <c r="BN7" s="24">
        <v>1168.69</v>
      </c>
      <c r="BO7" s="24">
        <v>1142.44</v>
      </c>
      <c r="BP7" s="24">
        <v>1099.1500000000001</v>
      </c>
      <c r="BQ7" s="24">
        <v>89.47</v>
      </c>
      <c r="BR7" s="24">
        <v>89.16</v>
      </c>
      <c r="BS7" s="24">
        <v>90.4</v>
      </c>
      <c r="BT7" s="24">
        <v>91.86</v>
      </c>
      <c r="BU7" s="24">
        <v>92.51</v>
      </c>
      <c r="BV7" s="24">
        <v>73.36</v>
      </c>
      <c r="BW7" s="24">
        <v>72.599999999999994</v>
      </c>
      <c r="BX7" s="24">
        <v>69.430000000000007</v>
      </c>
      <c r="BY7" s="24">
        <v>70.709999999999994</v>
      </c>
      <c r="BZ7" s="24">
        <v>66.63</v>
      </c>
      <c r="CA7" s="24">
        <v>72.92</v>
      </c>
      <c r="CB7" s="24">
        <v>150</v>
      </c>
      <c r="CC7" s="24">
        <v>150</v>
      </c>
      <c r="CD7" s="24">
        <v>150</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85.15</v>
      </c>
      <c r="CY7" s="24">
        <v>86.64</v>
      </c>
      <c r="CZ7" s="24">
        <v>90.13</v>
      </c>
      <c r="DA7" s="24">
        <v>90.38</v>
      </c>
      <c r="DB7" s="24">
        <v>91.74</v>
      </c>
      <c r="DC7" s="24">
        <v>84.19</v>
      </c>
      <c r="DD7" s="24">
        <v>84.34</v>
      </c>
      <c r="DE7" s="24">
        <v>84.34</v>
      </c>
      <c r="DF7" s="24">
        <v>84.73</v>
      </c>
      <c r="DG7" s="24">
        <v>84.21</v>
      </c>
      <c r="DH7" s="24">
        <v>86.31</v>
      </c>
      <c r="DI7" s="24">
        <v>23.39</v>
      </c>
      <c r="DJ7" s="24">
        <v>25.59</v>
      </c>
      <c r="DK7" s="24">
        <v>27.69</v>
      </c>
      <c r="DL7" s="24">
        <v>29.84</v>
      </c>
      <c r="DM7" s="24">
        <v>31.94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2026-01-15T08:12:26Z</cp:lastPrinted>
  <dcterms:created xsi:type="dcterms:W3CDTF">2025-12-23T06:12:04Z</dcterms:created>
  <dcterms:modified xsi:type="dcterms:W3CDTF">2026-02-13T07:25:19Z</dcterms:modified>
  <cp:category/>
</cp:coreProperties>
</file>