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4_特定環境保全公共下水道\"/>
    </mc:Choice>
  </mc:AlternateContent>
  <xr:revisionPtr revIDLastSave="0" documentId="13_ncr:1_{842096F7-B194-490B-8A0A-42C0935A91E9}" xr6:coauthVersionLast="47" xr6:coauthVersionMax="47" xr10:uidLastSave="{00000000-0000-0000-0000-000000000000}"/>
  <workbookProtection workbookAlgorithmName="SHA-512" workbookHashValue="Az4lPKvvlSI/puCnYqlOeJqoeIkgq5a3uQJYcJxz6ecsqjtLQBRP9OU9/8DHgTBME4zmpLYW5ktxjUHjd3xoaQ==" workbookSaltValue="Y1GjpHyYPN/3cngP0Ku4q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AT10" i="4"/>
  <c r="AL10" i="4"/>
  <c r="I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<sst xmlns="http://schemas.openxmlformats.org/spreadsheetml/2006/main" count="297" uniqueCount="116">
  <si>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</si>
  <si>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</si>
  <si>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</si>
  <si>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</si>
  <si>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</si>
  <si>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</si>
  <si>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</si>
  <si>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</si>
  <si>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</si>
  <si>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</si>
  <si>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</si>
  <si>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</si>
  <si>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</si>
  <si>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</si>
  <si>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</si>
  <si>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</si>
  <si>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</si>
  <si>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</si>
  <si>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</si>
  <si>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</si>
  <si>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</si>
  <si>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</si>
  <si>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</si>
  <si>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</si>
  <si>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</si>
  <si>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</si>
  <si>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</si>
  <si>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</si>
  <si>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</si>
  <si>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</si>
  <si>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</si>
  <si>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</si>
  <si>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</si>
  <si>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</si>
  <si>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</si>
  <si>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</si>
  <si>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</si>
  <si>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</si>
  <si>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</si>
  <si>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</si>
  <si>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</si>
  <si>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</si>
  <si>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</si>
  <si>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</si>
  <si>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</si>
  <si>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</si>
  <si>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</si>
  <si>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</si>
  <si>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</si>
  <si>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</si>
  <si>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</si>
  <si>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</si>
  <si>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</si>
  <si>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</si>
  <si>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</si>
  <si>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</si>
  <si>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</si>
  <si>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</si>
  <si>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</si>
  <si>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</si>
  <si>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</si>
  <si>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</si>
  <si>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</si>
  <si>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</si>
  <si>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</si>
  <si>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</si>
  <si>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</si>
  <si>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</si>
  <si>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</si>
  <si>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</si>
  <si>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</si>
  <si>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</si>
  <si>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</si>
  <si>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</si>
  <si>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</si>
  <si>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</si>
  <si>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</si>
  <si>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</si>
  <si>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</si>
  <si>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</si>
  <si>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</si>
  <si>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</si>
  <si>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</si>
  <si>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</si>
  <si>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</si>
  <si>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</si>
  <si>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</si>
  <si>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</si>
  <si>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</si>
  <si>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</si>
  <si>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</si>
  <si>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</si>
  <si>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</si>
  <si>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</si>
  <si>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</si>
  <si>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</si>
  <si>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設楽町</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</si>
  <si>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</si>
  <si>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</si>
  <si>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</si>
  <si>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</si>
  <si>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</si>
  <si>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</si>
  <si>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</si>
  <si>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</si>
  <si>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</si>
  <si>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</si>
  <si>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</si>
  <si>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</si>
  <si>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</si>
  <si>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</si>
  <si>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</si>
  <si>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</si>
  <si>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令和３年４月から処理施設を稼働したばかりで管渠については整備途中の状況であり、現時点では施設の老朽化に該当していません。</t>
    <phoneticPr fontId="4"/>
  </si>
  <si>
    <t>①経常収支比率…供用開始４年目であり使用料収入が少なく維持費用の不足額を一般会計繰入金で賄っています。前年度と比較すると6.48％減少しました。接続人口が増加し使用料が増加したものの、維持管理費も増加したことが要因と考えられます。類似団体平均値は13.15％上回っています。今後数年間は使用料収入が少ない状況が見込まれますので、更なる費用削減等の経営改善に取り組みます。
⑤経費回収率…前年度と比較すると3.14％増加しました。まだ加入世帯数が少なく料金収入が少ないため、類似団体平均値と比較すると27.84％下回っています。今後、供用開始区域の拡大に伴う料金収入の増加に合わせ、数値が改善されていく見込みです。
⑥汚水処理原価…前年度比較217.39円減少しました。接続人口の増加により有収水量が増加したことが要因と考えられます。類似団体平均額と比較すると610.44円上回っています。加入世帯数が少なく年間有収水量が少ないことが推察されます。今後、供用開始区域の拡大に伴う年間有収水量の増加に合わせ、数値が改善されていく見込みです。
⑧水洗化率…前年度と比較すると6.42％減少しました。これは、一部供用開始により、処理区域内人口が増加したことが要因と考えられます。類似団体平均値と比較すると13.75％下回っています。今後、供用開始区域の拡大に伴う加入世帯の増加に合わせ、数値が改善されていく見込みです。</t>
    <rPh sb="1" eb="3">
      <t>ケイジョウ</t>
    </rPh>
    <rPh sb="55" eb="57">
      <t>ヒカク</t>
    </rPh>
    <rPh sb="65" eb="67">
      <t>ゲンショウ</t>
    </rPh>
    <rPh sb="105" eb="107">
      <t>ヨウイン</t>
    </rPh>
    <rPh sb="108" eb="109">
      <t>カンガ</t>
    </rPh>
    <rPh sb="190" eb="193">
      <t>ゼンネンド</t>
    </rPh>
    <rPh sb="197" eb="199">
      <t>ヒカク</t>
    </rPh>
    <rPh sb="215" eb="216">
      <t>クラ</t>
    </rPh>
    <rPh sb="326" eb="327">
      <t>エン</t>
    </rPh>
    <rPh sb="327" eb="329">
      <t>ゲンショウ</t>
    </rPh>
    <rPh sb="334" eb="338">
      <t>セツゾクジンコウ</t>
    </rPh>
    <rPh sb="339" eb="341">
      <t>ゾウカ</t>
    </rPh>
    <rPh sb="344" eb="348">
      <t>ユウシュウスイリョウ</t>
    </rPh>
    <rPh sb="349" eb="351">
      <t>ゾウカ</t>
    </rPh>
    <rPh sb="356" eb="358">
      <t>ヨウイン</t>
    </rPh>
    <rPh sb="359" eb="360">
      <t>カンガ</t>
    </rPh>
    <rPh sb="374" eb="376">
      <t>ヒカク</t>
    </rPh>
    <rPh sb="416" eb="418">
      <t>スイサツ</t>
    </rPh>
    <rPh sb="435" eb="436">
      <t>ガク</t>
    </rPh>
    <rPh sb="443" eb="444">
      <t>エン</t>
    </rPh>
    <rPh sb="444" eb="445">
      <t>ウエ</t>
    </rPh>
    <rPh sb="479" eb="481">
      <t>ヒカク</t>
    </rPh>
    <rPh sb="489" eb="491">
      <t>ゲンショウ</t>
    </rPh>
    <rPh sb="500" eb="506">
      <t>イチブキョウヨウカイシ</t>
    </rPh>
    <rPh sb="510" eb="517">
      <t>ショリクイキナイジンコウ</t>
    </rPh>
    <rPh sb="518" eb="520">
      <t>ゾウカ</t>
    </rPh>
    <rPh sb="525" eb="527">
      <t>ヨウイン</t>
    </rPh>
    <rPh sb="528" eb="529">
      <t>カンガ</t>
    </rPh>
    <rPh sb="543" eb="545">
      <t>ヒカク</t>
    </rPh>
    <phoneticPr fontId="4"/>
  </si>
  <si>
    <t xml:space="preserve">現在、一部区域のみ供用開始しているものの管渠については整備途中の状況にあります。
料金収入が多く見込めないこともあり、一般会計からの繰入れに依存している状況を踏まえ、経営戦略（令和６年度策定済み）をもとに計画的かつ合理的な経営を行うことを目指し、収支の改善等を通じた経営基盤の強化に努めます。
【令和５年度法適用化（財務適用）実施】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</si>
</sst>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F4F-492B-B4FD-721FEBE86A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formatCode="#,##0.00;&quot;△&quot;#,##0.00">
                  <c:v>0</c:v>
                </c:pt>
              </c:numCache>
            </c:numRef>
          </c:val>
          <c:smooth val="0"/>
          <c:extLst>
            <c:ext xmlns:c16="http://schemas.microsoft.com/office/drawing/2014/chart" uri="{C3380CC4-5D6E-409C-BE32-E72D297353CC}">
              <c16:uniqueId val="{00000001-9F4F-492B-B4FD-721FEBE86A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19.57</c:v>
                </c:pt>
                <c:pt idx="4">
                  <c:v>20.87</c:v>
                </c:pt>
              </c:numCache>
            </c:numRef>
          </c:val>
          <c:extLst>
            <c:ext xmlns:c16="http://schemas.microsoft.com/office/drawing/2014/chart" uri="{C3380CC4-5D6E-409C-BE32-E72D297353CC}">
              <c16:uniqueId val="{00000000-344C-4145-A0ED-BE5F306E17D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36.03</c:v>
                </c:pt>
                <c:pt idx="4">
                  <c:v>37.75</c:v>
                </c:pt>
              </c:numCache>
            </c:numRef>
          </c:val>
          <c:smooth val="0"/>
          <c:extLst>
            <c:ext xmlns:c16="http://schemas.microsoft.com/office/drawing/2014/chart" uri="{C3380CC4-5D6E-409C-BE32-E72D297353CC}">
              <c16:uniqueId val="{00000001-344C-4145-A0ED-BE5F306E17D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63.84</c:v>
                </c:pt>
                <c:pt idx="4">
                  <c:v>57.42</c:v>
                </c:pt>
              </c:numCache>
            </c:numRef>
          </c:val>
          <c:extLst>
            <c:ext xmlns:c16="http://schemas.microsoft.com/office/drawing/2014/chart" uri="{C3380CC4-5D6E-409C-BE32-E72D297353CC}">
              <c16:uniqueId val="{00000000-E2CF-417F-BE3C-7034565B95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63.97</c:v>
                </c:pt>
                <c:pt idx="4">
                  <c:v>71.17</c:v>
                </c:pt>
              </c:numCache>
            </c:numRef>
          </c:val>
          <c:smooth val="0"/>
          <c:extLst>
            <c:ext xmlns:c16="http://schemas.microsoft.com/office/drawing/2014/chart" uri="{C3380CC4-5D6E-409C-BE32-E72D297353CC}">
              <c16:uniqueId val="{00000001-E2CF-417F-BE3C-7034565B95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109.15</c:v>
                </c:pt>
                <c:pt idx="4">
                  <c:v>102.67</c:v>
                </c:pt>
              </c:numCache>
            </c:numRef>
          </c:val>
          <c:extLst>
            <c:ext xmlns:c16="http://schemas.microsoft.com/office/drawing/2014/chart" uri="{C3380CC4-5D6E-409C-BE32-E72D297353CC}">
              <c16:uniqueId val="{00000000-0DC9-4C02-BA89-F727FE6AED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98.85</c:v>
                </c:pt>
                <c:pt idx="4">
                  <c:v>89.52</c:v>
                </c:pt>
              </c:numCache>
            </c:numRef>
          </c:val>
          <c:smooth val="0"/>
          <c:extLst>
            <c:ext xmlns:c16="http://schemas.microsoft.com/office/drawing/2014/chart" uri="{C3380CC4-5D6E-409C-BE32-E72D297353CC}">
              <c16:uniqueId val="{00000001-0DC9-4C02-BA89-F727FE6AED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3.03</c:v>
                </c:pt>
                <c:pt idx="4">
                  <c:v>5.29</c:v>
                </c:pt>
              </c:numCache>
            </c:numRef>
          </c:val>
          <c:extLst>
            <c:ext xmlns:c16="http://schemas.microsoft.com/office/drawing/2014/chart" uri="{C3380CC4-5D6E-409C-BE32-E72D297353CC}">
              <c16:uniqueId val="{00000000-970A-4B96-89E1-FD3B8B1F9B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19.75</c:v>
                </c:pt>
                <c:pt idx="4">
                  <c:v>25.53</c:v>
                </c:pt>
              </c:numCache>
            </c:numRef>
          </c:val>
          <c:smooth val="0"/>
          <c:extLst>
            <c:ext xmlns:c16="http://schemas.microsoft.com/office/drawing/2014/chart" uri="{C3380CC4-5D6E-409C-BE32-E72D297353CC}">
              <c16:uniqueId val="{00000001-970A-4B96-89E1-FD3B8B1F9B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FFB-4CAD-AF05-DBF483BF5B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7FFB-4CAD-AF05-DBF483BF5B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281-4400-BE65-3122BC549F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313.61</c:v>
                </c:pt>
                <c:pt idx="4">
                  <c:v>398.27</c:v>
                </c:pt>
              </c:numCache>
            </c:numRef>
          </c:val>
          <c:smooth val="0"/>
          <c:extLst>
            <c:ext xmlns:c16="http://schemas.microsoft.com/office/drawing/2014/chart" uri="{C3380CC4-5D6E-409C-BE32-E72D297353CC}">
              <c16:uniqueId val="{00000001-B281-4400-BE65-3122BC549F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205.26</c:v>
                </c:pt>
                <c:pt idx="4">
                  <c:v>218.06</c:v>
                </c:pt>
              </c:numCache>
            </c:numRef>
          </c:val>
          <c:extLst>
            <c:ext xmlns:c16="http://schemas.microsoft.com/office/drawing/2014/chart" uri="{C3380CC4-5D6E-409C-BE32-E72D297353CC}">
              <c16:uniqueId val="{00000000-27B9-4614-A507-78E2892C067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113.15</c:v>
                </c:pt>
                <c:pt idx="4">
                  <c:v>141.49</c:v>
                </c:pt>
              </c:numCache>
            </c:numRef>
          </c:val>
          <c:smooth val="0"/>
          <c:extLst>
            <c:ext xmlns:c16="http://schemas.microsoft.com/office/drawing/2014/chart" uri="{C3380CC4-5D6E-409C-BE32-E72D297353CC}">
              <c16:uniqueId val="{00000001-27B9-4614-A507-78E2892C067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0BB-43E5-A58B-4B0B5C23D0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1219.99</c:v>
                </c:pt>
                <c:pt idx="4">
                  <c:v>746.47</c:v>
                </c:pt>
              </c:numCache>
            </c:numRef>
          </c:val>
          <c:smooth val="0"/>
          <c:extLst>
            <c:ext xmlns:c16="http://schemas.microsoft.com/office/drawing/2014/chart" uri="{C3380CC4-5D6E-409C-BE32-E72D297353CC}">
              <c16:uniqueId val="{00000001-B0BB-43E5-A58B-4B0B5C23D0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15.24</c:v>
                </c:pt>
                <c:pt idx="4">
                  <c:v>18.38</c:v>
                </c:pt>
              </c:numCache>
            </c:numRef>
          </c:val>
          <c:extLst>
            <c:ext xmlns:c16="http://schemas.microsoft.com/office/drawing/2014/chart" uri="{C3380CC4-5D6E-409C-BE32-E72D297353CC}">
              <c16:uniqueId val="{00000000-E7E3-4970-92A5-647F46ED8B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48.61</c:v>
                </c:pt>
                <c:pt idx="4">
                  <c:v>46.22</c:v>
                </c:pt>
              </c:numCache>
            </c:numRef>
          </c:val>
          <c:smooth val="0"/>
          <c:extLst>
            <c:ext xmlns:c16="http://schemas.microsoft.com/office/drawing/2014/chart" uri="{C3380CC4-5D6E-409C-BE32-E72D297353CC}">
              <c16:uniqueId val="{00000001-E7E3-4970-92A5-647F46ED8B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1153.5</c:v>
                </c:pt>
                <c:pt idx="4">
                  <c:v>936.11</c:v>
                </c:pt>
              </c:numCache>
            </c:numRef>
          </c:val>
          <c:extLst>
            <c:ext xmlns:c16="http://schemas.microsoft.com/office/drawing/2014/chart" uri="{C3380CC4-5D6E-409C-BE32-E72D297353CC}">
              <c16:uniqueId val="{00000000-399E-49FD-88AB-AD4278B6C8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319.42</c:v>
                </c:pt>
                <c:pt idx="4">
                  <c:v>325.67</c:v>
                </c:pt>
              </c:numCache>
            </c:numRef>
          </c:val>
          <c:smooth val="0"/>
          <c:extLst>
            <c:ext xmlns:c16="http://schemas.microsoft.com/office/drawing/2014/chart" uri="{C3380CC4-5D6E-409C-BE32-E72D297353CC}">
              <c16:uniqueId val="{00000001-399E-49FD-88AB-AD4278B6C8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設楽町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D3</v>
      </c>
      <c r="X8" s="64"/>
      <c r="Y8" s="64"/>
      <c r="Z8" s="64"/>
      <c r="AA8" s="64"/>
      <c r="AB8" s="64"/>
      <c r="AC8" s="64"/>
      <c r="AD8" s="65" t="str">
        <f>データ!$M$6</f>
        <v>非設置</v>
      </c>
      <c r="AE8" s="65"/>
      <c r="AF8" s="65"/>
      <c r="AG8" s="65"/>
      <c r="AH8" s="65"/>
      <c r="AI8" s="65"/>
      <c r="AJ8" s="65"/>
      <c r="AK8" s="3"/>
      <c r="AL8" s="45">
        <f>データ!S6</f>
        <v>4051</v>
      </c>
      <c r="AM8" s="45"/>
      <c r="AN8" s="45"/>
      <c r="AO8" s="45"/>
      <c r="AP8" s="45"/>
      <c r="AQ8" s="45"/>
      <c r="AR8" s="45"/>
      <c r="AS8" s="45"/>
      <c r="AT8" s="44">
        <f>データ!T6</f>
        <v>273.94</v>
      </c>
      <c r="AU8" s="44"/>
      <c r="AV8" s="44"/>
      <c r="AW8" s="44"/>
      <c r="AX8" s="44"/>
      <c r="AY8" s="44"/>
      <c r="AZ8" s="44"/>
      <c r="BA8" s="44"/>
      <c r="BB8" s="44">
        <f>データ!U6</f>
        <v>14.79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90.1</v>
      </c>
      <c r="J10" s="44"/>
      <c r="K10" s="44"/>
      <c r="L10" s="44"/>
      <c r="M10" s="44"/>
      <c r="N10" s="44"/>
      <c r="O10" s="44"/>
      <c r="P10" s="44">
        <f>データ!P6</f>
        <v>18.18</v>
      </c>
      <c r="Q10" s="44"/>
      <c r="R10" s="44"/>
      <c r="S10" s="44"/>
      <c r="T10" s="44"/>
      <c r="U10" s="44"/>
      <c r="V10" s="44"/>
      <c r="W10" s="44">
        <f>データ!Q6</f>
        <v>93.83</v>
      </c>
      <c r="X10" s="44"/>
      <c r="Y10" s="44"/>
      <c r="Z10" s="44"/>
      <c r="AA10" s="44"/>
      <c r="AB10" s="44"/>
      <c r="AC10" s="44"/>
      <c r="AD10" s="45">
        <f>データ!R6</f>
        <v>3630</v>
      </c>
      <c r="AE10" s="45"/>
      <c r="AF10" s="45"/>
      <c r="AG10" s="45"/>
      <c r="AH10" s="45"/>
      <c r="AI10" s="45"/>
      <c r="AJ10" s="45"/>
      <c r="AK10" s="2"/>
      <c r="AL10" s="45">
        <f>データ!V6</f>
        <v>728</v>
      </c>
      <c r="AM10" s="45"/>
      <c r="AN10" s="45"/>
      <c r="AO10" s="45"/>
      <c r="AP10" s="45"/>
      <c r="AQ10" s="45"/>
      <c r="AR10" s="45"/>
      <c r="AS10" s="45"/>
      <c r="AT10" s="44">
        <f>データ!W6</f>
        <v>0.49</v>
      </c>
      <c r="AU10" s="44"/>
      <c r="AV10" s="44"/>
      <c r="AW10" s="44"/>
      <c r="AX10" s="44"/>
      <c r="AY10" s="44"/>
      <c r="AZ10" s="44"/>
      <c r="BA10" s="44"/>
      <c r="BB10" s="44">
        <f>データ!X6</f>
        <v>1485.71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2ffxHm0vB0TPngojIWwzQDsu7IAnKUGoPvShOFUH9XeLvVWgZ5TEYdBY6D6Qmn4fubraJaG1cbgMdFYR2EUD8g==" saltValue="IJP7LcLCXf3R8YmXiXJ0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235610</v>
      </c>
      <c r="D6" s="19">
        <f t="shared" si="3"/>
        <v>46</v>
      </c>
      <c r="E6" s="19">
        <f t="shared" si="3"/>
        <v>17</v>
      </c>
      <c r="F6" s="19">
        <f t="shared" si="3"/>
        <v>4</v>
      </c>
      <c r="G6" s="19">
        <f t="shared" si="3"/>
        <v>0</v>
      </c>
      <c r="H6" s="19" t="str">
        <f t="shared" si="3"/>
        <v>愛知県　設楽町</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90.1</v>
      </c>
      <c r="P6" s="20">
        <f t="shared" si="3"/>
        <v>18.18</v>
      </c>
      <c r="Q6" s="20">
        <f t="shared" si="3"/>
        <v>93.83</v>
      </c>
      <c r="R6" s="20">
        <f t="shared" si="3"/>
        <v>3630</v>
      </c>
      <c r="S6" s="20">
        <f t="shared" si="3"/>
        <v>4051</v>
      </c>
      <c r="T6" s="20">
        <f t="shared" si="3"/>
        <v>273.94</v>
      </c>
      <c r="U6" s="20">
        <f t="shared" si="3"/>
        <v>14.79</v>
      </c>
      <c r="V6" s="20">
        <f t="shared" si="3"/>
        <v>728</v>
      </c>
      <c r="W6" s="20">
        <f t="shared" si="3"/>
        <v>0.49</v>
      </c>
      <c r="X6" s="20">
        <f t="shared" si="3"/>
        <v>1485.71</v>
      </c>
      <c r="Y6" s="21" t="str">
        <f>IF(Y7="",NA(),Y7)</f>
        <v>-</v>
      </c>
      <c r="Z6" s="21" t="str">
        <f t="shared" ref="Z6:AH6" si="4">IF(Z7="",NA(),Z7)</f>
        <v>-</v>
      </c>
      <c r="AA6" s="21" t="str">
        <f t="shared" si="4"/>
        <v>-</v>
      </c>
      <c r="AB6" s="21">
        <f t="shared" si="4"/>
        <v>109.15</v>
      </c>
      <c r="AC6" s="21">
        <f t="shared" si="4"/>
        <v>102.67</v>
      </c>
      <c r="AD6" s="21" t="str">
        <f t="shared" si="4"/>
        <v>-</v>
      </c>
      <c r="AE6" s="21" t="str">
        <f t="shared" si="4"/>
        <v>-</v>
      </c>
      <c r="AF6" s="21" t="str">
        <f t="shared" si="4"/>
        <v>-</v>
      </c>
      <c r="AG6" s="21">
        <f t="shared" si="4"/>
        <v>98.85</v>
      </c>
      <c r="AH6" s="21">
        <f t="shared" si="4"/>
        <v>89.52</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313.61</v>
      </c>
      <c r="AS6" s="21">
        <f t="shared" si="5"/>
        <v>398.27</v>
      </c>
      <c r="AT6" s="20" t="str">
        <f>IF(AT7="","",IF(AT7="-","【-】","【"&amp;SUBSTITUTE(TEXT(AT7,"#,##0.00"),"-","△")&amp;"】"))</f>
        <v>【63.54】</v>
      </c>
      <c r="AU6" s="21" t="str">
        <f>IF(AU7="",NA(),AU7)</f>
        <v>-</v>
      </c>
      <c r="AV6" s="21" t="str">
        <f t="shared" ref="AV6:BD6" si="6">IF(AV7="",NA(),AV7)</f>
        <v>-</v>
      </c>
      <c r="AW6" s="21" t="str">
        <f t="shared" si="6"/>
        <v>-</v>
      </c>
      <c r="AX6" s="21">
        <f t="shared" si="6"/>
        <v>205.26</v>
      </c>
      <c r="AY6" s="21">
        <f t="shared" si="6"/>
        <v>218.06</v>
      </c>
      <c r="AZ6" s="21" t="str">
        <f t="shared" si="6"/>
        <v>-</v>
      </c>
      <c r="BA6" s="21" t="str">
        <f t="shared" si="6"/>
        <v>-</v>
      </c>
      <c r="BB6" s="21" t="str">
        <f t="shared" si="6"/>
        <v>-</v>
      </c>
      <c r="BC6" s="21">
        <f t="shared" si="6"/>
        <v>113.15</v>
      </c>
      <c r="BD6" s="21">
        <f t="shared" si="6"/>
        <v>141.49</v>
      </c>
      <c r="BE6" s="20" t="str">
        <f>IF(BE7="","",IF(BE7="-","【-】","【"&amp;SUBSTITUTE(TEXT(BE7,"#,##0.00"),"-","△")&amp;"】"))</f>
        <v>【50.90】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1219.99</v>
      </c>
      <c r="BO6" s="21">
        <f t="shared" si="7"/>
        <v>746.47</v>
      </c>
      <c r="BP6" s="20" t="str">
        <f>IF(BP7="","",IF(BP7="-","【-】","【"&amp;SUBSTITUTE(TEXT(BP7,"#,##0.00"),"-","△")&amp;"】"))</f>
        <v>【1,099.15】</v>
      </c>
      <c r="BQ6" s="21" t="str">
        <f>IF(BQ7="",NA(),BQ7)</f>
        <v>-</v>
      </c>
      <c r="BR6" s="21" t="str">
        <f t="shared" ref="BR6:BZ6" si="8">IF(BR7="",NA(),BR7)</f>
        <v>-</v>
      </c>
      <c r="BS6" s="21" t="str">
        <f t="shared" si="8"/>
        <v>-</v>
      </c>
      <c r="BT6" s="21">
        <f t="shared" si="8"/>
        <v>15.24</v>
      </c>
      <c r="BU6" s="21">
        <f t="shared" si="8"/>
        <v>18.38</v>
      </c>
      <c r="BV6" s="21" t="str">
        <f t="shared" si="8"/>
        <v>-</v>
      </c>
      <c r="BW6" s="21" t="str">
        <f t="shared" si="8"/>
        <v>-</v>
      </c>
      <c r="BX6" s="21" t="str">
        <f t="shared" si="8"/>
        <v>-</v>
      </c>
      <c r="BY6" s="21">
        <f t="shared" si="8"/>
        <v>48.61</v>
      </c>
      <c r="BZ6" s="21">
        <f t="shared" si="8"/>
        <v>46.22</v>
      </c>
      <c r="CA6" s="20" t="str">
        <f>IF(CA7="","",IF(CA7="-","【-】","【"&amp;SUBSTITUTE(TEXT(CA7,"#,##0.00"),"-","△")&amp;"】"))</f>
        <v>【72.92】</v>
      </c>
      <c r="CB6" s="21" t="str">
        <f>IF(CB7="",NA(),CB7)</f>
        <v>-</v>
      </c>
      <c r="CC6" s="21" t="str">
        <f t="shared" ref="CC6:CK6" si="9">IF(CC7="",NA(),CC7)</f>
        <v>-</v>
      </c>
      <c r="CD6" s="21" t="str">
        <f t="shared" si="9"/>
        <v>-</v>
      </c>
      <c r="CE6" s="21">
        <f t="shared" si="9"/>
        <v>1153.5</v>
      </c>
      <c r="CF6" s="21">
        <f t="shared" si="9"/>
        <v>936.11</v>
      </c>
      <c r="CG6" s="21" t="str">
        <f t="shared" si="9"/>
        <v>-</v>
      </c>
      <c r="CH6" s="21" t="str">
        <f t="shared" si="9"/>
        <v>-</v>
      </c>
      <c r="CI6" s="21" t="str">
        <f t="shared" si="9"/>
        <v>-</v>
      </c>
      <c r="CJ6" s="21">
        <f t="shared" si="9"/>
        <v>319.42</v>
      </c>
      <c r="CK6" s="21">
        <f t="shared" si="9"/>
        <v>325.67</v>
      </c>
      <c r="CL6" s="20" t="str">
        <f>IF(CL7="","",IF(CL7="-","【-】","【"&amp;SUBSTITUTE(TEXT(CL7,"#,##0.00"),"-","△")&amp;"】"))</f>
        <v>【225.78】</v>
      </c>
      <c r="CM6" s="21" t="str">
        <f>IF(CM7="",NA(),CM7)</f>
        <v>-</v>
      </c>
      <c r="CN6" s="21" t="str">
        <f t="shared" ref="CN6:CV6" si="10">IF(CN7="",NA(),CN7)</f>
        <v>-</v>
      </c>
      <c r="CO6" s="21" t="str">
        <f t="shared" si="10"/>
        <v>-</v>
      </c>
      <c r="CP6" s="21">
        <f t="shared" si="10"/>
        <v>19.57</v>
      </c>
      <c r="CQ6" s="21">
        <f t="shared" si="10"/>
        <v>20.87</v>
      </c>
      <c r="CR6" s="21" t="str">
        <f t="shared" si="10"/>
        <v>-</v>
      </c>
      <c r="CS6" s="21" t="str">
        <f t="shared" si="10"/>
        <v>-</v>
      </c>
      <c r="CT6" s="21" t="str">
        <f t="shared" si="10"/>
        <v>-</v>
      </c>
      <c r="CU6" s="21">
        <f t="shared" si="10"/>
        <v>36.03</v>
      </c>
      <c r="CV6" s="21">
        <f t="shared" si="10"/>
        <v>37.75</v>
      </c>
      <c r="CW6" s="20" t="str">
        <f>IF(CW7="","",IF(CW7="-","【-】","【"&amp;SUBSTITUTE(TEXT(CW7,"#,##0.00"),"-","△")&amp;"】"))</f>
        <v>【43.17】</v>
      </c>
      <c r="CX6" s="21" t="str">
        <f>IF(CX7="",NA(),CX7)</f>
        <v>-</v>
      </c>
      <c r="CY6" s="21" t="str">
        <f t="shared" ref="CY6:DG6" si="11">IF(CY7="",NA(),CY7)</f>
        <v>-</v>
      </c>
      <c r="CZ6" s="21" t="str">
        <f t="shared" si="11"/>
        <v>-</v>
      </c>
      <c r="DA6" s="21">
        <f t="shared" si="11"/>
        <v>63.84</v>
      </c>
      <c r="DB6" s="21">
        <f t="shared" si="11"/>
        <v>57.42</v>
      </c>
      <c r="DC6" s="21" t="str">
        <f t="shared" si="11"/>
        <v>-</v>
      </c>
      <c r="DD6" s="21" t="str">
        <f t="shared" si="11"/>
        <v>-</v>
      </c>
      <c r="DE6" s="21" t="str">
        <f t="shared" si="11"/>
        <v>-</v>
      </c>
      <c r="DF6" s="21">
        <f t="shared" si="11"/>
        <v>63.97</v>
      </c>
      <c r="DG6" s="21">
        <f t="shared" si="11"/>
        <v>71.17</v>
      </c>
      <c r="DH6" s="20" t="str">
        <f>IF(DH7="","",IF(DH7="-","【-】","【"&amp;SUBSTITUTE(TEXT(DH7,"#,##0.00"),"-","△")&amp;"】"))</f>
        <v>【86.31】</v>
      </c>
      <c r="DI6" s="21" t="str">
        <f>IF(DI7="",NA(),DI7)</f>
        <v>-</v>
      </c>
      <c r="DJ6" s="21" t="str">
        <f t="shared" ref="DJ6:DR6" si="12">IF(DJ7="",NA(),DJ7)</f>
        <v>-</v>
      </c>
      <c r="DK6" s="21" t="str">
        <f t="shared" si="12"/>
        <v>-</v>
      </c>
      <c r="DL6" s="21">
        <f t="shared" si="12"/>
        <v>3.03</v>
      </c>
      <c r="DM6" s="21">
        <f t="shared" si="12"/>
        <v>5.29</v>
      </c>
      <c r="DN6" s="21" t="str">
        <f t="shared" si="12"/>
        <v>-</v>
      </c>
      <c r="DO6" s="21" t="str">
        <f t="shared" si="12"/>
        <v>-</v>
      </c>
      <c r="DP6" s="21" t="str">
        <f t="shared" si="12"/>
        <v>-</v>
      </c>
      <c r="DQ6" s="21">
        <f t="shared" si="12"/>
        <v>19.75</v>
      </c>
      <c r="DR6" s="21">
        <f t="shared" si="12"/>
        <v>25.53</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0.08</v>
      </c>
      <c r="EN6" s="20">
        <f t="shared" si="14"/>
        <v>0</v>
      </c>
      <c r="EO6" s="20" t="str">
        <f>IF(EO7="","",IF(EO7="-","【-】","【"&amp;SUBSTITUTE(TEXT(EO7,"#,##0.00"),"-","△")&amp;"】"))</f>
        <v>【0.15】</v>
      </c>
    </row>
    <row r="7" spans="1:148" s="22" customFormat="1" x14ac:dyDescent="0.2">
      <c r="A7" s="14"/>
      <c r="B7" s="23">
        <v>2024</v>
      </c>
      <c r="C7" s="23">
        <v>235610</v>
      </c>
      <c r="D7" s="23">
        <v>46</v>
      </c>
      <c r="E7" s="23">
        <v>17</v>
      </c>
      <c r="F7" s="23">
        <v>4</v>
      </c>
      <c r="G7" s="23">
        <v>0</v>
      </c>
      <c r="H7" s="23" t="s">
        <v>96</v>
      </c>
      <c r="I7" s="23" t="s">
        <v>97</v>
      </c>
      <c r="J7" s="23" t="s">
        <v>98</v>
      </c>
      <c r="K7" s="23" t="s">
        <v>99</v>
      </c>
      <c r="L7" s="23" t="s">
        <v>100</v>
      </c>
      <c r="M7" s="23" t="s">
        <v>101</v>
      </c>
      <c r="N7" s="24" t="s">
        <v>102</v>
      </c>
      <c r="O7" s="24">
        <v>90.1</v>
      </c>
      <c r="P7" s="24">
        <v>18.18</v>
      </c>
      <c r="Q7" s="24">
        <v>93.83</v>
      </c>
      <c r="R7" s="24">
        <v>3630</v>
      </c>
      <c r="S7" s="24">
        <v>4051</v>
      </c>
      <c r="T7" s="24">
        <v>273.94</v>
      </c>
      <c r="U7" s="24">
        <v>14.79</v>
      </c>
      <c r="V7" s="24">
        <v>728</v>
      </c>
      <c r="W7" s="24">
        <v>0.49</v>
      </c>
      <c r="X7" s="24">
        <v>1485.71</v>
      </c>
      <c r="Y7" s="24" t="s">
        <v>102</v>
      </c>
      <c r="Z7" s="24" t="s">
        <v>102</v>
      </c>
      <c r="AA7" s="24" t="s">
        <v>102</v>
      </c>
      <c r="AB7" s="24">
        <v>109.15</v>
      </c>
      <c r="AC7" s="24">
        <v>102.67</v>
      </c>
      <c r="AD7" s="24" t="s">
        <v>102</v>
      </c>
      <c r="AE7" s="24" t="s">
        <v>102</v>
      </c>
      <c r="AF7" s="24" t="s">
        <v>102</v>
      </c>
      <c r="AG7" s="24">
        <v>98.85</v>
      </c>
      <c r="AH7" s="24">
        <v>89.52</v>
      </c>
      <c r="AI7" s="24">
        <v>105.07</v>
      </c>
      <c r="AJ7" s="24" t="s">
        <v>102</v>
      </c>
      <c r="AK7" s="24" t="s">
        <v>102</v>
      </c>
      <c r="AL7" s="24" t="s">
        <v>102</v>
      </c>
      <c r="AM7" s="24">
        <v>0</v>
      </c>
      <c r="AN7" s="24">
        <v>0</v>
      </c>
      <c r="AO7" s="24" t="s">
        <v>102</v>
      </c>
      <c r="AP7" s="24" t="s">
        <v>102</v>
      </c>
      <c r="AQ7" s="24" t="s">
        <v>102</v>
      </c>
      <c r="AR7" s="24">
        <v>313.61</v>
      </c>
      <c r="AS7" s="24">
        <v>398.27</v>
      </c>
      <c r="AT7" s="24">
        <v>63.54</v>
      </c>
      <c r="AU7" s="24" t="s">
        <v>102</v>
      </c>
      <c r="AV7" s="24" t="s">
        <v>102</v>
      </c>
      <c r="AW7" s="24" t="s">
        <v>102</v>
      </c>
      <c r="AX7" s="24">
        <v>205.26</v>
      </c>
      <c r="AY7" s="24">
        <v>218.06</v>
      </c>
      <c r="AZ7" s="24" t="s">
        <v>102</v>
      </c>
      <c r="BA7" s="24" t="s">
        <v>102</v>
      </c>
      <c r="BB7" s="24" t="s">
        <v>102</v>
      </c>
      <c r="BC7" s="24">
        <v>113.15</v>
      </c>
      <c r="BD7" s="24">
        <v>141.49</v>
      </c>
      <c r="BE7" s="24">
        <v>50.9</v>
      </c>
      <c r="BF7" s="24" t="s">
        <v>102</v>
      </c>
      <c r="BG7" s="24" t="s">
        <v>102</v>
      </c>
      <c r="BH7" s="24" t="s">
        <v>102</v>
      </c>
      <c r="BI7" s="24">
        <v>0</v>
      </c>
      <c r="BJ7" s="24">
        <v>0</v>
      </c>
      <c r="BK7" s="24" t="s">
        <v>102</v>
      </c>
      <c r="BL7" s="24" t="s">
        <v>102</v>
      </c>
      <c r="BM7" s="24" t="s">
        <v>102</v>
      </c>
      <c r="BN7" s="24">
        <v>1219.99</v>
      </c>
      <c r="BO7" s="24">
        <v>746.47</v>
      </c>
      <c r="BP7" s="24">
        <v>1099.1500000000001</v>
      </c>
      <c r="BQ7" s="24" t="s">
        <v>102</v>
      </c>
      <c r="BR7" s="24" t="s">
        <v>102</v>
      </c>
      <c r="BS7" s="24" t="s">
        <v>102</v>
      </c>
      <c r="BT7" s="24">
        <v>15.24</v>
      </c>
      <c r="BU7" s="24">
        <v>18.38</v>
      </c>
      <c r="BV7" s="24" t="s">
        <v>102</v>
      </c>
      <c r="BW7" s="24" t="s">
        <v>102</v>
      </c>
      <c r="BX7" s="24" t="s">
        <v>102</v>
      </c>
      <c r="BY7" s="24">
        <v>48.61</v>
      </c>
      <c r="BZ7" s="24">
        <v>46.22</v>
      </c>
      <c r="CA7" s="24">
        <v>72.92</v>
      </c>
      <c r="CB7" s="24" t="s">
        <v>102</v>
      </c>
      <c r="CC7" s="24" t="s">
        <v>102</v>
      </c>
      <c r="CD7" s="24" t="s">
        <v>102</v>
      </c>
      <c r="CE7" s="24">
        <v>1153.5</v>
      </c>
      <c r="CF7" s="24">
        <v>936.11</v>
      </c>
      <c r="CG7" s="24" t="s">
        <v>102</v>
      </c>
      <c r="CH7" s="24" t="s">
        <v>102</v>
      </c>
      <c r="CI7" s="24" t="s">
        <v>102</v>
      </c>
      <c r="CJ7" s="24">
        <v>319.42</v>
      </c>
      <c r="CK7" s="24">
        <v>325.67</v>
      </c>
      <c r="CL7" s="24">
        <v>225.78</v>
      </c>
      <c r="CM7" s="24" t="s">
        <v>102</v>
      </c>
      <c r="CN7" s="24" t="s">
        <v>102</v>
      </c>
      <c r="CO7" s="24" t="s">
        <v>102</v>
      </c>
      <c r="CP7" s="24">
        <v>19.57</v>
      </c>
      <c r="CQ7" s="24">
        <v>20.87</v>
      </c>
      <c r="CR7" s="24" t="s">
        <v>102</v>
      </c>
      <c r="CS7" s="24" t="s">
        <v>102</v>
      </c>
      <c r="CT7" s="24" t="s">
        <v>102</v>
      </c>
      <c r="CU7" s="24">
        <v>36.03</v>
      </c>
      <c r="CV7" s="24">
        <v>37.75</v>
      </c>
      <c r="CW7" s="24">
        <v>43.17</v>
      </c>
      <c r="CX7" s="24" t="s">
        <v>102</v>
      </c>
      <c r="CY7" s="24" t="s">
        <v>102</v>
      </c>
      <c r="CZ7" s="24" t="s">
        <v>102</v>
      </c>
      <c r="DA7" s="24">
        <v>63.84</v>
      </c>
      <c r="DB7" s="24">
        <v>57.42</v>
      </c>
      <c r="DC7" s="24" t="s">
        <v>102</v>
      </c>
      <c r="DD7" s="24" t="s">
        <v>102</v>
      </c>
      <c r="DE7" s="24" t="s">
        <v>102</v>
      </c>
      <c r="DF7" s="24">
        <v>63.97</v>
      </c>
      <c r="DG7" s="24">
        <v>71.17</v>
      </c>
      <c r="DH7" s="24">
        <v>86.31</v>
      </c>
      <c r="DI7" s="24" t="s">
        <v>102</v>
      </c>
      <c r="DJ7" s="24" t="s">
        <v>102</v>
      </c>
      <c r="DK7" s="24" t="s">
        <v>102</v>
      </c>
      <c r="DL7" s="24">
        <v>3.03</v>
      </c>
      <c r="DM7" s="24">
        <v>5.29</v>
      </c>
      <c r="DN7" s="24" t="s">
        <v>102</v>
      </c>
      <c r="DO7" s="24" t="s">
        <v>102</v>
      </c>
      <c r="DP7" s="24" t="s">
        <v>102</v>
      </c>
      <c r="DQ7" s="24">
        <v>19.75</v>
      </c>
      <c r="DR7" s="24">
        <v>25.53</v>
      </c>
      <c r="DS7" s="24">
        <v>30.82</v>
      </c>
      <c r="DT7" s="24" t="s">
        <v>102</v>
      </c>
      <c r="DU7" s="24" t="s">
        <v>102</v>
      </c>
      <c r="DV7" s="24" t="s">
        <v>102</v>
      </c>
      <c r="DW7" s="24">
        <v>0</v>
      </c>
      <c r="DX7" s="24">
        <v>0</v>
      </c>
      <c r="DY7" s="24" t="s">
        <v>102</v>
      </c>
      <c r="DZ7" s="24" t="s">
        <v>102</v>
      </c>
      <c r="EA7" s="24" t="s">
        <v>102</v>
      </c>
      <c r="EB7" s="24">
        <v>0</v>
      </c>
      <c r="EC7" s="24">
        <v>0</v>
      </c>
      <c r="ED7" s="24">
        <v>0.06</v>
      </c>
      <c r="EE7" s="24" t="s">
        <v>102</v>
      </c>
      <c r="EF7" s="24" t="s">
        <v>102</v>
      </c>
      <c r="EG7" s="24" t="s">
        <v>102</v>
      </c>
      <c r="EH7" s="24">
        <v>0</v>
      </c>
      <c r="EI7" s="24">
        <v>0</v>
      </c>
      <c r="EJ7" s="24" t="s">
        <v>102</v>
      </c>
      <c r="EK7" s="24" t="s">
        <v>102</v>
      </c>
      <c r="EL7" s="24" t="s">
        <v>102</v>
      </c>
      <c r="EM7" s="24">
        <v>0.08</v>
      </c>
      <c r="EN7" s="24">
        <v>0</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2026-01-20T12:16:25Z</cp:lastPrinted>
  <dcterms:created xsi:type="dcterms:W3CDTF">2025-12-23T06:12:06Z</dcterms:created>
  <dcterms:modified xsi:type="dcterms:W3CDTF">2026-02-18T05:36:37Z</dcterms:modified>
  <cp:category/>
</cp:coreProperties>
</file>