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556587F8-3596-410C-A398-1D6CB32D5F53}" xr6:coauthVersionLast="47" xr6:coauthVersionMax="47" xr10:uidLastSave="{00000000-0000-0000-0000-000000000000}"/>
  <workbookProtection workbookAlgorithmName="SHA-512" workbookHashValue="7quCpwXHMkey3mWbo8tgSJA+UpMKHhmXu4FrJljVwMgNfYXvZib77UZp4IlJZknA8MRhDVB1H9pMkOljL3nnIQ==" workbookSaltValue="KS+NA52NjoVYXdQt4PN9i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<sst xmlns="http://schemas.openxmlformats.org/spreadsheetml/2006/main" count="231" uniqueCount="116">
  <si>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</si>
  <si>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</si>
  <si>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</si>
  <si>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</si>
  <si>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</si>
  <si>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</si>
  <si>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</si>
  <si>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</si>
  <si>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</si>
  <si>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</si>
  <si>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</si>
  <si>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</si>
  <si>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</si>
  <si>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</si>
  <si>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</si>
  <si>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</si>
  <si>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</si>
  <si>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</si>
  <si>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</si>
  <si>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</si>
  <si>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</si>
  <si>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</si>
  <si>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</si>
  <si>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</si>
  <si>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</si>
  <si>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</si>
  <si>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</si>
  <si>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</si>
  <si>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</si>
  <si>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</si>
  <si>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</si>
  <si>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</si>
  <si>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</si>
  <si>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</si>
  <si>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</si>
  <si>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</si>
  <si>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</si>
  <si>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</si>
  <si>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</si>
  <si>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</si>
  <si>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</si>
  <si>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</si>
  <si>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</si>
  <si>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</si>
  <si>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</si>
  <si>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</si>
  <si>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</si>
  <si>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</si>
  <si>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</si>
  <si>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</si>
  <si>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</si>
  <si>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</si>
  <si>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</si>
  <si>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</si>
  <si>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</si>
  <si>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</si>
  <si>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</si>
  <si>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</si>
  <si>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</si>
  <si>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</si>
  <si>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</si>
  <si>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</si>
  <si>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</si>
  <si>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</si>
  <si>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</si>
  <si>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</si>
  <si>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</si>
  <si>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</si>
  <si>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</si>
  <si>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</si>
  <si>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</si>
  <si>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</si>
  <si>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</si>
  <si>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</si>
  <si>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</si>
  <si>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</si>
  <si>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</si>
  <si>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</si>
  <si>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</si>
  <si>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</si>
  <si>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</si>
  <si>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</si>
  <si>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</si>
  <si>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</si>
  <si>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</si>
  <si>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</si>
  <si>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</si>
  <si>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</si>
  <si>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</si>
  <si>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</si>
  <si>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</si>
  <si>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</si>
  <si>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</si>
  <si>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</si>
  <si>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</si>
  <si>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</si>
  <si>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豊田市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</si>
  <si>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</si>
  <si>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</si>
  <si>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</si>
  <si>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</si>
  <si>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</si>
  <si>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</si>
  <si>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</si>
  <si>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</si>
  <si>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</si>
  <si>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</si>
  <si>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</si>
  <si>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</si>
  <si>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</si>
  <si>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</si>
  <si>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</si>
  <si>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</si>
  <si>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老朽化の状況は、①有形固定資産減価償却率が示すとおり老朽化が進みつつある。今後もストックマネジメント計画に基づき、計画的な施設更新に取り組む。</t>
    <rPh sb="22" eb="23">
      <t>シメ</t>
    </rPh>
    <rPh sb="38" eb="40">
      <t>コンゴ</t>
    </rPh>
    <phoneticPr fontId="4"/>
  </si>
  <si>
    <t>　純損失が発生していないとはいえ、使用料収入では経費を賄えておらず、一般会計からの繰入れに大きく依存している。企業会計は独立採算を原則としていることから、令和９年度及び令和10年度に各１処理場を廃止し、一部の処理区を流域下水道へ接続することによって、より効率的な事業の運営を目指し、一般会計からの繰入れの抑制を図る。
　また、安全で安定した下水道サービスを提供するため、令和６年度に令和７年４月１日以降の使用料の増額改定をした。この改定により経費回収率の向上が見込まれる。
　管路等の更新については、ストックマネジメント計画に基づき、財政収支とのバランスを取りながら効率的、効果的に実施していく。</t>
    <rPh sb="1" eb="4">
      <t>ジュンソンシツ</t>
    </rPh>
    <rPh sb="5" eb="7">
      <t>ハッセイ</t>
    </rPh>
    <rPh sb="50" eb="52">
      <t>イッパン</t>
    </rPh>
    <rPh sb="52" eb="54">
      <t>カイケイ</t>
    </rPh>
    <rPh sb="82" eb="83">
      <t>オヨ</t>
    </rPh>
    <rPh sb="84" eb="86">
      <t>レイワ</t>
    </rPh>
    <rPh sb="88" eb="90">
      <t>ネンド</t>
    </rPh>
    <rPh sb="91" eb="92">
      <t>カク</t>
    </rPh>
    <rPh sb="206" eb="208">
      <t>ゾウガク</t>
    </rPh>
    <rPh sb="238" eb="240">
      <t>カンロ</t>
    </rPh>
    <phoneticPr fontId="4"/>
  </si>
  <si>
    <t>①経常収支比率は、使用料収入のほかに一般会計からの繰入れがあるため、１００％前後で推移している。
③流動比率は、１００％を超えていることから短期的な債務に対する支払能力を有しており健全性は保たれている。
④企業債残高対事業規模比率は、計画的な更新等の投資にあわせ、使用料水準を踏まえながら企業債による借入を実施しており利用者負担の平準化を図っている。
⑤経費回収率は、１００％を下回っていることから更なる経費削減による効率化と適切な使用料収入の確保が必要である。
⑥汚水処理原価は、流域下水道への接続等を進めることで汚水処理の効率性を高めており、できるだけ低く抑えるよう取り組んでいる。
⑦施設利用率は、高い数値となるよう広域化・共同化等に取り組んでいる。
⑧水洗化率は、汚水処理の適正化に向け、接続を促進する。</t>
    <rPh sb="132" eb="135">
      <t>シヨウリョウ</t>
    </rPh>
    <rPh sb="216" eb="219">
      <t>シヨウリョウ</t>
    </rPh>
    <rPh sb="241" eb="246">
      <t>リュウイキゲスイドウ</t>
    </rPh>
    <rPh sb="248" eb="250">
      <t>セツゾク</t>
    </rPh>
    <rPh sb="250" eb="251">
      <t>トウ</t>
    </rPh>
    <rPh sb="252" eb="253">
      <t>スス</t>
    </rPh>
    <rPh sb="258" eb="262">
      <t>オスイショリ</t>
    </rPh>
    <rPh sb="295" eb="297">
      <t>シセツ</t>
    </rPh>
    <rPh sb="297" eb="300">
      <t>リヨウリツ</t>
    </rPh>
    <rPh sb="329" eb="331">
      <t>シセツ</t>
    </rPh>
    <rPh sb="332" eb="333">
      <t>ユウ</t>
    </rPh>
    <rPh sb="336" eb="340">
      <t>オスイショリ</t>
    </rPh>
    <rPh sb="341" eb="344">
      <t>テキセイカ</t>
    </rPh>
    <rPh sb="345" eb="346">
      <t>ム</t>
    </rPh>
    <rPh sb="348" eb="350">
      <t>カクダイ</t>
    </rPh>
    <rPh sb="351" eb="353">
      <t>ソクシン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</si>
</sst>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75-4731-A007-363D5E5A7FC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C075-4731-A007-363D5E5A7FC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53.83</c:v>
                </c:pt>
                <c:pt idx="1">
                  <c:v>53.09</c:v>
                </c:pt>
                <c:pt idx="2">
                  <c:v>50.39</c:v>
                </c:pt>
                <c:pt idx="3">
                  <c:v>51.73</c:v>
                </c:pt>
                <c:pt idx="4">
                  <c:v>52.47</c:v>
                </c:pt>
              </c:numCache>
            </c:numRef>
          </c:val>
          <c:extLst>
            <c:ext xmlns:c16="http://schemas.microsoft.com/office/drawing/2014/chart" uri="{C3380CC4-5D6E-409C-BE32-E72D297353CC}">
              <c16:uniqueId val="{00000000-ADD9-45A6-894C-80719B060A0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ADD9-45A6-894C-80719B060A0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95.52</c:v>
                </c:pt>
                <c:pt idx="1">
                  <c:v>95.09</c:v>
                </c:pt>
                <c:pt idx="2">
                  <c:v>94.68</c:v>
                </c:pt>
                <c:pt idx="3">
                  <c:v>98.43</c:v>
                </c:pt>
                <c:pt idx="4">
                  <c:v>93.62</c:v>
                </c:pt>
              </c:numCache>
            </c:numRef>
          </c:val>
          <c:extLst>
            <c:ext xmlns:c16="http://schemas.microsoft.com/office/drawing/2014/chart" uri="{C3380CC4-5D6E-409C-BE32-E72D297353CC}">
              <c16:uniqueId val="{00000000-6641-4C1F-B1C3-923FB789988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6641-4C1F-B1C3-923FB789988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100.04</c:v>
                </c:pt>
                <c:pt idx="1">
                  <c:v>100</c:v>
                </c:pt>
                <c:pt idx="2">
                  <c:v>100.01</c:v>
                </c:pt>
                <c:pt idx="3">
                  <c:v>100</c:v>
                </c:pt>
                <c:pt idx="4">
                  <c:v>99.99</c:v>
                </c:pt>
              </c:numCache>
            </c:numRef>
          </c:val>
          <c:extLst>
            <c:ext xmlns:c16="http://schemas.microsoft.com/office/drawing/2014/chart" uri="{C3380CC4-5D6E-409C-BE32-E72D297353CC}">
              <c16:uniqueId val="{00000000-84F1-454B-A863-3F690C71A4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84F1-454B-A863-3F690C71A4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30.5</c:v>
                </c:pt>
                <c:pt idx="1">
                  <c:v>32.89</c:v>
                </c:pt>
                <c:pt idx="2">
                  <c:v>35.15</c:v>
                </c:pt>
                <c:pt idx="3">
                  <c:v>37.47</c:v>
                </c:pt>
                <c:pt idx="4">
                  <c:v>39.39</c:v>
                </c:pt>
              </c:numCache>
            </c:numRef>
          </c:val>
          <c:extLst>
            <c:ext xmlns:c16="http://schemas.microsoft.com/office/drawing/2014/chart" uri="{C3380CC4-5D6E-409C-BE32-E72D297353CC}">
              <c16:uniqueId val="{00000000-E7EE-476F-B9E2-A5EE2EEFD5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E7EE-476F-B9E2-A5EE2EEFD5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CC-4B82-A9E6-371568EE63A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02CC-4B82-A9E6-371568EE63A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67-4223-90B8-8AEEEDE9A0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EF67-4223-90B8-8AEEEDE9A0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220.25</c:v>
                </c:pt>
                <c:pt idx="1">
                  <c:v>251.24</c:v>
                </c:pt>
                <c:pt idx="2">
                  <c:v>263.52999999999997</c:v>
                </c:pt>
                <c:pt idx="3">
                  <c:v>260.85000000000002</c:v>
                </c:pt>
                <c:pt idx="4">
                  <c:v>284.63</c:v>
                </c:pt>
              </c:numCache>
            </c:numRef>
          </c:val>
          <c:extLst>
            <c:ext xmlns:c16="http://schemas.microsoft.com/office/drawing/2014/chart" uri="{C3380CC4-5D6E-409C-BE32-E72D297353CC}">
              <c16:uniqueId val="{00000000-1D42-4C46-971E-A99CFCB27AF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1D42-4C46-971E-A99CFCB27AF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474.51</c:v>
                </c:pt>
                <c:pt idx="1">
                  <c:v>405.9</c:v>
                </c:pt>
                <c:pt idx="2">
                  <c:v>337.03</c:v>
                </c:pt>
                <c:pt idx="3">
                  <c:v>246.21</c:v>
                </c:pt>
                <c:pt idx="4">
                  <c:v>178.31</c:v>
                </c:pt>
              </c:numCache>
            </c:numRef>
          </c:val>
          <c:extLst>
            <c:ext xmlns:c16="http://schemas.microsoft.com/office/drawing/2014/chart" uri="{C3380CC4-5D6E-409C-BE32-E72D297353CC}">
              <c16:uniqueId val="{00000000-BDC6-43A9-9A1A-74B1FD1D06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BDC6-43A9-9A1A-74B1FD1D06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61.51</c:v>
                </c:pt>
                <c:pt idx="1">
                  <c:v>57.91</c:v>
                </c:pt>
                <c:pt idx="2">
                  <c:v>54.89</c:v>
                </c:pt>
                <c:pt idx="3">
                  <c:v>49.54</c:v>
                </c:pt>
                <c:pt idx="4">
                  <c:v>57.42</c:v>
                </c:pt>
              </c:numCache>
            </c:numRef>
          </c:val>
          <c:extLst>
            <c:ext xmlns:c16="http://schemas.microsoft.com/office/drawing/2014/chart" uri="{C3380CC4-5D6E-409C-BE32-E72D297353CC}">
              <c16:uniqueId val="{00000000-4435-46EB-B757-AFBC127BF0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4435-46EB-B757-AFBC127BF0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199.7</c:v>
                </c:pt>
                <c:pt idx="1">
                  <c:v>210.38</c:v>
                </c:pt>
                <c:pt idx="2">
                  <c:v>217.66</c:v>
                </c:pt>
                <c:pt idx="3">
                  <c:v>245.12</c:v>
                </c:pt>
                <c:pt idx="4">
                  <c:v>209.93</c:v>
                </c:pt>
              </c:numCache>
            </c:numRef>
          </c:val>
          <c:extLst>
            <c:ext xmlns:c16="http://schemas.microsoft.com/office/drawing/2014/chart" uri="{C3380CC4-5D6E-409C-BE32-E72D297353CC}">
              <c16:uniqueId val="{00000000-F048-4C09-A861-7E5C3E950A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F048-4C09-A861-7E5C3E950A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豊田市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414750</v>
      </c>
      <c r="AM8" s="41"/>
      <c r="AN8" s="41"/>
      <c r="AO8" s="41"/>
      <c r="AP8" s="41"/>
      <c r="AQ8" s="41"/>
      <c r="AR8" s="41"/>
      <c r="AS8" s="41"/>
      <c r="AT8" s="34">
        <f>データ!T6</f>
        <v>918.32</v>
      </c>
      <c r="AU8" s="34"/>
      <c r="AV8" s="34"/>
      <c r="AW8" s="34"/>
      <c r="AX8" s="34"/>
      <c r="AY8" s="34"/>
      <c r="AZ8" s="34"/>
      <c r="BA8" s="34"/>
      <c r="BB8" s="34">
        <f>データ!U6</f>
        <v>451.64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96.34</v>
      </c>
      <c r="J10" s="34"/>
      <c r="K10" s="34"/>
      <c r="L10" s="34"/>
      <c r="M10" s="34"/>
      <c r="N10" s="34"/>
      <c r="O10" s="34"/>
      <c r="P10" s="34">
        <f>データ!P6</f>
        <v>1.71</v>
      </c>
      <c r="Q10" s="34"/>
      <c r="R10" s="34"/>
      <c r="S10" s="34"/>
      <c r="T10" s="34"/>
      <c r="U10" s="34"/>
      <c r="V10" s="34"/>
      <c r="W10" s="34">
        <f>データ!Q6</f>
        <v>92.33</v>
      </c>
      <c r="X10" s="34"/>
      <c r="Y10" s="34"/>
      <c r="Z10" s="34"/>
      <c r="AA10" s="34"/>
      <c r="AB10" s="34"/>
      <c r="AC10" s="34"/>
      <c r="AD10" s="41">
        <f>データ!R6</f>
        <v>1980</v>
      </c>
      <c r="AE10" s="41"/>
      <c r="AF10" s="41"/>
      <c r="AG10" s="41"/>
      <c r="AH10" s="41"/>
      <c r="AI10" s="41"/>
      <c r="AJ10" s="41"/>
      <c r="AK10" s="2"/>
      <c r="AL10" s="41">
        <f>データ!V6</f>
        <v>7113</v>
      </c>
      <c r="AM10" s="41"/>
      <c r="AN10" s="41"/>
      <c r="AO10" s="41"/>
      <c r="AP10" s="41"/>
      <c r="AQ10" s="41"/>
      <c r="AR10" s="41"/>
      <c r="AS10" s="41"/>
      <c r="AT10" s="34">
        <f>データ!W6</f>
        <v>3.72</v>
      </c>
      <c r="AU10" s="34"/>
      <c r="AV10" s="34"/>
      <c r="AW10" s="34"/>
      <c r="AX10" s="34"/>
      <c r="AY10" s="34"/>
      <c r="AZ10" s="34"/>
      <c r="BA10" s="34"/>
      <c r="BB10" s="34">
        <f>データ!X6</f>
        <v>1912.1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fwAkXxlZxLdSgZdaU4I3jpj5uVcb1msIrfrunsfcPShRxup6e7QsF1Yt82XdvUnNrj5ICyV2PLz+amieLTNXg==" saltValue="5wsb0Hy18Wk3q0O8w8gjj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232114</v>
      </c>
      <c r="D6" s="19">
        <f t="shared" si="3"/>
        <v>46</v>
      </c>
      <c r="E6" s="19">
        <f t="shared" si="3"/>
        <v>17</v>
      </c>
      <c r="F6" s="19">
        <f t="shared" si="3"/>
        <v>5</v>
      </c>
      <c r="G6" s="19">
        <f t="shared" si="3"/>
        <v>0</v>
      </c>
      <c r="H6" s="19" t="str">
        <f t="shared" si="3"/>
        <v>愛知県　豊田市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96.34</v>
      </c>
      <c r="P6" s="20">
        <f t="shared" si="3"/>
        <v>1.71</v>
      </c>
      <c r="Q6" s="20">
        <f t="shared" si="3"/>
        <v>92.33</v>
      </c>
      <c r="R6" s="20">
        <f t="shared" si="3"/>
        <v>1980</v>
      </c>
      <c r="S6" s="20">
        <f t="shared" si="3"/>
        <v>414750</v>
      </c>
      <c r="T6" s="20">
        <f t="shared" si="3"/>
        <v>918.32</v>
      </c>
      <c r="U6" s="20">
        <f t="shared" si="3"/>
        <v>451.64</v>
      </c>
      <c r="V6" s="20">
        <f t="shared" si="3"/>
        <v>7113</v>
      </c>
      <c r="W6" s="20">
        <f t="shared" si="3"/>
        <v>3.72</v>
      </c>
      <c r="X6" s="20">
        <f t="shared" si="3"/>
        <v>1912.1</v>
      </c>
      <c r="Y6" s="21">
        <f>IF(Y7="",NA(),Y7)</f>
        <v>100.04</v>
      </c>
      <c r="Z6" s="21">
        <f t="shared" ref="Z6:AH6" si="4">IF(Z7="",NA(),Z7)</f>
        <v>100</v>
      </c>
      <c r="AA6" s="21">
        <f t="shared" si="4"/>
        <v>100.01</v>
      </c>
      <c r="AB6" s="21">
        <f t="shared" si="4"/>
        <v>100</v>
      </c>
      <c r="AC6" s="21">
        <f t="shared" si="4"/>
        <v>99.99</v>
      </c>
      <c r="AD6" s="21">
        <f t="shared" si="4"/>
        <v>106.37</v>
      </c>
      <c r="AE6" s="21">
        <f t="shared" si="4"/>
        <v>106.07</v>
      </c>
      <c r="AF6" s="21">
        <f t="shared" si="4"/>
        <v>105.5</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220.25</v>
      </c>
      <c r="AV6" s="21">
        <f t="shared" ref="AV6:BD6" si="6">IF(AV7="",NA(),AV7)</f>
        <v>251.24</v>
      </c>
      <c r="AW6" s="21">
        <f t="shared" si="6"/>
        <v>263.52999999999997</v>
      </c>
      <c r="AX6" s="21">
        <f t="shared" si="6"/>
        <v>260.85000000000002</v>
      </c>
      <c r="AY6" s="21">
        <f t="shared" si="6"/>
        <v>284.63</v>
      </c>
      <c r="AZ6" s="21">
        <f t="shared" si="6"/>
        <v>29.13</v>
      </c>
      <c r="BA6" s="21">
        <f t="shared" si="6"/>
        <v>35.69</v>
      </c>
      <c r="BB6" s="21">
        <f t="shared" si="6"/>
        <v>38.4</v>
      </c>
      <c r="BC6" s="21">
        <f t="shared" si="6"/>
        <v>39.82</v>
      </c>
      <c r="BD6" s="21">
        <f t="shared" si="6"/>
        <v>41.03</v>
      </c>
      <c r="BE6" s="20" t="str">
        <f>IF(BE7="","",IF(BE7="-","【-】","【"&amp;SUBSTITUTE(TEXT(BE7,"#,##0.00"),"-","△")&amp;"】"))</f>
        <v>【47.19】</v>
      </c>
      <c r="BF6" s="21">
        <f>IF(BF7="",NA(),BF7)</f>
        <v>474.51</v>
      </c>
      <c r="BG6" s="21">
        <f t="shared" ref="BG6:BO6" si="7">IF(BG7="",NA(),BG7)</f>
        <v>405.9</v>
      </c>
      <c r="BH6" s="21">
        <f t="shared" si="7"/>
        <v>337.03</v>
      </c>
      <c r="BI6" s="21">
        <f t="shared" si="7"/>
        <v>246.21</v>
      </c>
      <c r="BJ6" s="21">
        <f t="shared" si="7"/>
        <v>178.31</v>
      </c>
      <c r="BK6" s="21">
        <f t="shared" si="7"/>
        <v>867.83</v>
      </c>
      <c r="BL6" s="21">
        <f t="shared" si="7"/>
        <v>791.76</v>
      </c>
      <c r="BM6" s="21">
        <f t="shared" si="7"/>
        <v>900.82</v>
      </c>
      <c r="BN6" s="21">
        <f t="shared" si="7"/>
        <v>743.31</v>
      </c>
      <c r="BO6" s="21">
        <f t="shared" si="7"/>
        <v>796.8</v>
      </c>
      <c r="BP6" s="20" t="str">
        <f>IF(BP7="","",IF(BP7="-","【-】","【"&amp;SUBSTITUTE(TEXT(BP7,"#,##0.00"),"-","△")&amp;"】"))</f>
        <v>【798.10】</v>
      </c>
      <c r="BQ6" s="21">
        <f>IF(BQ7="",NA(),BQ7)</f>
        <v>61.51</v>
      </c>
      <c r="BR6" s="21">
        <f t="shared" ref="BR6:BZ6" si="8">IF(BR7="",NA(),BR7)</f>
        <v>57.91</v>
      </c>
      <c r="BS6" s="21">
        <f t="shared" si="8"/>
        <v>54.89</v>
      </c>
      <c r="BT6" s="21">
        <f t="shared" si="8"/>
        <v>49.54</v>
      </c>
      <c r="BU6" s="21">
        <f t="shared" si="8"/>
        <v>57.42</v>
      </c>
      <c r="BV6" s="21">
        <f t="shared" si="8"/>
        <v>57.08</v>
      </c>
      <c r="BW6" s="21">
        <f t="shared" si="8"/>
        <v>56.26</v>
      </c>
      <c r="BX6" s="21">
        <f t="shared" si="8"/>
        <v>52.94</v>
      </c>
      <c r="BY6" s="21">
        <f t="shared" si="8"/>
        <v>61.15</v>
      </c>
      <c r="BZ6" s="21">
        <f t="shared" si="8"/>
        <v>58.41</v>
      </c>
      <c r="CA6" s="20" t="str">
        <f>IF(CA7="","",IF(CA7="-","【-】","【"&amp;SUBSTITUTE(TEXT(CA7,"#,##0.00"),"-","△")&amp;"】"))</f>
        <v>【54.51】</v>
      </c>
      <c r="CB6" s="21">
        <f>IF(CB7="",NA(),CB7)</f>
        <v>199.7</v>
      </c>
      <c r="CC6" s="21">
        <f t="shared" ref="CC6:CK6" si="9">IF(CC7="",NA(),CC7)</f>
        <v>210.38</v>
      </c>
      <c r="CD6" s="21">
        <f t="shared" si="9"/>
        <v>217.66</v>
      </c>
      <c r="CE6" s="21">
        <f t="shared" si="9"/>
        <v>245.12</v>
      </c>
      <c r="CF6" s="21">
        <f t="shared" si="9"/>
        <v>209.93</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53.83</v>
      </c>
      <c r="CN6" s="21">
        <f t="shared" ref="CN6:CV6" si="10">IF(CN7="",NA(),CN7)</f>
        <v>53.09</v>
      </c>
      <c r="CO6" s="21">
        <f t="shared" si="10"/>
        <v>50.39</v>
      </c>
      <c r="CP6" s="21">
        <f t="shared" si="10"/>
        <v>51.73</v>
      </c>
      <c r="CQ6" s="21">
        <f t="shared" si="10"/>
        <v>52.47</v>
      </c>
      <c r="CR6" s="21">
        <f t="shared" si="10"/>
        <v>54.83</v>
      </c>
      <c r="CS6" s="21">
        <f t="shared" si="10"/>
        <v>66.53</v>
      </c>
      <c r="CT6" s="21">
        <f t="shared" si="10"/>
        <v>52.35</v>
      </c>
      <c r="CU6" s="21">
        <f t="shared" si="10"/>
        <v>52.63</v>
      </c>
      <c r="CV6" s="21">
        <f t="shared" si="10"/>
        <v>52.34</v>
      </c>
      <c r="CW6" s="20" t="str">
        <f>IF(CW7="","",IF(CW7="-","【-】","【"&amp;SUBSTITUTE(TEXT(CW7,"#,##0.00"),"-","△")&amp;"】"))</f>
        <v>【49.92】</v>
      </c>
      <c r="CX6" s="21">
        <f>IF(CX7="",NA(),CX7)</f>
        <v>95.52</v>
      </c>
      <c r="CY6" s="21">
        <f t="shared" ref="CY6:DG6" si="11">IF(CY7="",NA(),CY7)</f>
        <v>95.09</v>
      </c>
      <c r="CZ6" s="21">
        <f t="shared" si="11"/>
        <v>94.68</v>
      </c>
      <c r="DA6" s="21">
        <f t="shared" si="11"/>
        <v>98.43</v>
      </c>
      <c r="DB6" s="21">
        <f t="shared" si="11"/>
        <v>93.62</v>
      </c>
      <c r="DC6" s="21">
        <f t="shared" si="11"/>
        <v>84.7</v>
      </c>
      <c r="DD6" s="21">
        <f t="shared" si="11"/>
        <v>84.67</v>
      </c>
      <c r="DE6" s="21">
        <f t="shared" si="11"/>
        <v>84.39</v>
      </c>
      <c r="DF6" s="21">
        <f t="shared" si="11"/>
        <v>90.32</v>
      </c>
      <c r="DG6" s="21">
        <f t="shared" si="11"/>
        <v>90.05</v>
      </c>
      <c r="DH6" s="20" t="str">
        <f>IF(DH7="","",IF(DH7="-","【-】","【"&amp;SUBSTITUTE(TEXT(DH7,"#,##0.00"),"-","△")&amp;"】"))</f>
        <v>【87.80】</v>
      </c>
      <c r="DI6" s="21">
        <f>IF(DI7="",NA(),DI7)</f>
        <v>30.5</v>
      </c>
      <c r="DJ6" s="21">
        <f t="shared" ref="DJ6:DR6" si="12">IF(DJ7="",NA(),DJ7)</f>
        <v>32.89</v>
      </c>
      <c r="DK6" s="21">
        <f t="shared" si="12"/>
        <v>35.15</v>
      </c>
      <c r="DL6" s="21">
        <f t="shared" si="12"/>
        <v>37.47</v>
      </c>
      <c r="DM6" s="21">
        <f t="shared" si="12"/>
        <v>39.39</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x14ac:dyDescent="0.2">
      <c r="A7" s="14"/>
      <c r="B7" s="23">
        <v>2024</v>
      </c>
      <c r="C7" s="23">
        <v>232114</v>
      </c>
      <c r="D7" s="23">
        <v>46</v>
      </c>
      <c r="E7" s="23">
        <v>17</v>
      </c>
      <c r="F7" s="23">
        <v>5</v>
      </c>
      <c r="G7" s="23">
        <v>0</v>
      </c>
      <c r="H7" s="23" t="s">
        <v>96</v>
      </c>
      <c r="I7" s="23" t="s">
        <v>97</v>
      </c>
      <c r="J7" s="23" t="s">
        <v>98</v>
      </c>
      <c r="K7" s="23" t="s">
        <v>99</v>
      </c>
      <c r="L7" s="23" t="s">
        <v>100</v>
      </c>
      <c r="M7" s="23" t="s">
        <v>101</v>
      </c>
      <c r="N7" s="24" t="s">
        <v>102</v>
      </c>
      <c r="O7" s="24">
        <v>96.34</v>
      </c>
      <c r="P7" s="24">
        <v>1.71</v>
      </c>
      <c r="Q7" s="24">
        <v>92.33</v>
      </c>
      <c r="R7" s="24">
        <v>1980</v>
      </c>
      <c r="S7" s="24">
        <v>414750</v>
      </c>
      <c r="T7" s="24">
        <v>918.32</v>
      </c>
      <c r="U7" s="24">
        <v>451.64</v>
      </c>
      <c r="V7" s="24">
        <v>7113</v>
      </c>
      <c r="W7" s="24">
        <v>3.72</v>
      </c>
      <c r="X7" s="24">
        <v>1912.1</v>
      </c>
      <c r="Y7" s="24">
        <v>100.04</v>
      </c>
      <c r="Z7" s="24">
        <v>100</v>
      </c>
      <c r="AA7" s="24">
        <v>100.01</v>
      </c>
      <c r="AB7" s="24">
        <v>100</v>
      </c>
      <c r="AC7" s="24">
        <v>99.99</v>
      </c>
      <c r="AD7" s="24">
        <v>106.37</v>
      </c>
      <c r="AE7" s="24">
        <v>106.07</v>
      </c>
      <c r="AF7" s="24">
        <v>105.5</v>
      </c>
      <c r="AG7" s="24">
        <v>103.07</v>
      </c>
      <c r="AH7" s="24">
        <v>103.04</v>
      </c>
      <c r="AI7" s="24">
        <v>104.3</v>
      </c>
      <c r="AJ7" s="24">
        <v>0</v>
      </c>
      <c r="AK7" s="24">
        <v>0</v>
      </c>
      <c r="AL7" s="24">
        <v>0</v>
      </c>
      <c r="AM7" s="24">
        <v>0</v>
      </c>
      <c r="AN7" s="24">
        <v>0</v>
      </c>
      <c r="AO7" s="24">
        <v>139.02000000000001</v>
      </c>
      <c r="AP7" s="24">
        <v>132.04</v>
      </c>
      <c r="AQ7" s="24">
        <v>145.43</v>
      </c>
      <c r="AR7" s="24">
        <v>120.64</v>
      </c>
      <c r="AS7" s="24">
        <v>100.31</v>
      </c>
      <c r="AT7" s="24">
        <v>102.74</v>
      </c>
      <c r="AU7" s="24">
        <v>220.25</v>
      </c>
      <c r="AV7" s="24">
        <v>251.24</v>
      </c>
      <c r="AW7" s="24">
        <v>263.52999999999997</v>
      </c>
      <c r="AX7" s="24">
        <v>260.85000000000002</v>
      </c>
      <c r="AY7" s="24">
        <v>284.63</v>
      </c>
      <c r="AZ7" s="24">
        <v>29.13</v>
      </c>
      <c r="BA7" s="24">
        <v>35.69</v>
      </c>
      <c r="BB7" s="24">
        <v>38.4</v>
      </c>
      <c r="BC7" s="24">
        <v>39.82</v>
      </c>
      <c r="BD7" s="24">
        <v>41.03</v>
      </c>
      <c r="BE7" s="24">
        <v>47.19</v>
      </c>
      <c r="BF7" s="24">
        <v>474.51</v>
      </c>
      <c r="BG7" s="24">
        <v>405.9</v>
      </c>
      <c r="BH7" s="24">
        <v>337.03</v>
      </c>
      <c r="BI7" s="24">
        <v>246.21</v>
      </c>
      <c r="BJ7" s="24">
        <v>178.31</v>
      </c>
      <c r="BK7" s="24">
        <v>867.83</v>
      </c>
      <c r="BL7" s="24">
        <v>791.76</v>
      </c>
      <c r="BM7" s="24">
        <v>900.82</v>
      </c>
      <c r="BN7" s="24">
        <v>743.31</v>
      </c>
      <c r="BO7" s="24">
        <v>796.8</v>
      </c>
      <c r="BP7" s="24">
        <v>798.1</v>
      </c>
      <c r="BQ7" s="24">
        <v>61.51</v>
      </c>
      <c r="BR7" s="24">
        <v>57.91</v>
      </c>
      <c r="BS7" s="24">
        <v>54.89</v>
      </c>
      <c r="BT7" s="24">
        <v>49.54</v>
      </c>
      <c r="BU7" s="24">
        <v>57.42</v>
      </c>
      <c r="BV7" s="24">
        <v>57.08</v>
      </c>
      <c r="BW7" s="24">
        <v>56.26</v>
      </c>
      <c r="BX7" s="24">
        <v>52.94</v>
      </c>
      <c r="BY7" s="24">
        <v>61.15</v>
      </c>
      <c r="BZ7" s="24">
        <v>58.41</v>
      </c>
      <c r="CA7" s="24">
        <v>54.51</v>
      </c>
      <c r="CB7" s="24">
        <v>199.7</v>
      </c>
      <c r="CC7" s="24">
        <v>210.38</v>
      </c>
      <c r="CD7" s="24">
        <v>217.66</v>
      </c>
      <c r="CE7" s="24">
        <v>245.12</v>
      </c>
      <c r="CF7" s="24">
        <v>209.93</v>
      </c>
      <c r="CG7" s="24">
        <v>274.99</v>
      </c>
      <c r="CH7" s="24">
        <v>282.08999999999997</v>
      </c>
      <c r="CI7" s="24">
        <v>303.27999999999997</v>
      </c>
      <c r="CJ7" s="24">
        <v>250.43</v>
      </c>
      <c r="CK7" s="24">
        <v>267.33999999999997</v>
      </c>
      <c r="CL7" s="24">
        <v>286.33</v>
      </c>
      <c r="CM7" s="24">
        <v>53.83</v>
      </c>
      <c r="CN7" s="24">
        <v>53.09</v>
      </c>
      <c r="CO7" s="24">
        <v>50.39</v>
      </c>
      <c r="CP7" s="24">
        <v>51.73</v>
      </c>
      <c r="CQ7" s="24">
        <v>52.47</v>
      </c>
      <c r="CR7" s="24">
        <v>54.83</v>
      </c>
      <c r="CS7" s="24">
        <v>66.53</v>
      </c>
      <c r="CT7" s="24">
        <v>52.35</v>
      </c>
      <c r="CU7" s="24">
        <v>52.63</v>
      </c>
      <c r="CV7" s="24">
        <v>52.34</v>
      </c>
      <c r="CW7" s="24">
        <v>49.92</v>
      </c>
      <c r="CX7" s="24">
        <v>95.52</v>
      </c>
      <c r="CY7" s="24">
        <v>95.09</v>
      </c>
      <c r="CZ7" s="24">
        <v>94.68</v>
      </c>
      <c r="DA7" s="24">
        <v>98.43</v>
      </c>
      <c r="DB7" s="24">
        <v>93.62</v>
      </c>
      <c r="DC7" s="24">
        <v>84.7</v>
      </c>
      <c r="DD7" s="24">
        <v>84.67</v>
      </c>
      <c r="DE7" s="24">
        <v>84.39</v>
      </c>
      <c r="DF7" s="24">
        <v>90.32</v>
      </c>
      <c r="DG7" s="24">
        <v>90.05</v>
      </c>
      <c r="DH7" s="24">
        <v>87.8</v>
      </c>
      <c r="DI7" s="24">
        <v>30.5</v>
      </c>
      <c r="DJ7" s="24">
        <v>32.89</v>
      </c>
      <c r="DK7" s="24">
        <v>35.15</v>
      </c>
      <c r="DL7" s="24">
        <v>37.47</v>
      </c>
      <c r="DM7" s="24">
        <v>39.39</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時松　晴佳</cp:lastModifiedBy>
  <dcterms:created xsi:type="dcterms:W3CDTF">2025-12-23T06:20:53Z</dcterms:created>
  <dcterms:modified xsi:type="dcterms:W3CDTF">2026-02-18T06:15:04Z</dcterms:modified>
  <cp:category/>
</cp:coreProperties>
</file>